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61" yWindow="1545" windowWidth="12390" windowHeight="8475" firstSheet="2" activeTab="5"/>
  </bookViews>
  <sheets>
    <sheet name="Übersicht" sheetId="1" r:id="rId1"/>
    <sheet name="f(x)=kx+d" sheetId="2" r:id="rId2"/>
    <sheet name="f(x)=kx+d2" sheetId="3" r:id="rId3"/>
    <sheet name="f(x)=ax^2+bx+c" sheetId="4" r:id="rId4"/>
    <sheet name="f(x)=ax^3+bx^2+cx+d" sheetId="5" r:id="rId5"/>
    <sheet name="f(x)=ca^x" sheetId="6" r:id="rId6"/>
    <sheet name="Wertetabellen" sheetId="7" r:id="rId7"/>
  </sheets>
  <definedNames/>
  <calcPr fullCalcOnLoad="1"/>
</workbook>
</file>

<file path=xl/sharedStrings.xml><?xml version="1.0" encoding="utf-8"?>
<sst xmlns="http://schemas.openxmlformats.org/spreadsheetml/2006/main" count="252" uniqueCount="186">
  <si>
    <t>k=</t>
  </si>
  <si>
    <t>d=</t>
  </si>
  <si>
    <t>x</t>
  </si>
  <si>
    <t>f(x)</t>
  </si>
  <si>
    <t>Lineare Funktionen - f(x)=kx+d</t>
  </si>
  <si>
    <r>
      <t>Quadratische Funktionen - f(x)=ax</t>
    </r>
    <r>
      <rPr>
        <b/>
        <vertAlign val="superscript"/>
        <sz val="20"/>
        <rFont val="Arial"/>
        <family val="2"/>
      </rPr>
      <t>2</t>
    </r>
    <r>
      <rPr>
        <b/>
        <sz val="20"/>
        <rFont val="Arial"/>
        <family val="2"/>
      </rPr>
      <t>+bx+c</t>
    </r>
  </si>
  <si>
    <t>a=</t>
  </si>
  <si>
    <t>b=</t>
  </si>
  <si>
    <t>c=</t>
  </si>
  <si>
    <t>Lineare Funktionen</t>
  </si>
  <si>
    <t>Quadratische Funktionen</t>
  </si>
  <si>
    <t>Kubische Funktionen</t>
  </si>
  <si>
    <t xml:space="preserve">Antwort:  d bleibt gleich: Nullstelle ist bis </t>
  </si>
  <si>
    <t>k&lt;0 x Positiv,  wenn k&gt;0  x Negativ</t>
  </si>
  <si>
    <t>wandert die Nullstelle nach links, wenn d kleiner wird</t>
  </si>
  <si>
    <t>wandert die Nullstelle nach rechts.</t>
  </si>
  <si>
    <t>k bleibt gleich: wenn d größere wird</t>
  </si>
  <si>
    <t>wenn k kleiner wird, wandert die Nullstelle</t>
  </si>
  <si>
    <t>nach rechts-wird k größer wandert sie nach links</t>
  </si>
  <si>
    <t>bei k=0 gibt es keine Nulstellen</t>
  </si>
  <si>
    <t xml:space="preserve">2. Wie verändert sich die Monotnie wenn k  </t>
  </si>
  <si>
    <t xml:space="preserve">    größer bzw kleiner wird.</t>
  </si>
  <si>
    <t xml:space="preserve">1.  Welchen Punkt haben die Graphen der  </t>
  </si>
  <si>
    <t xml:space="preserve">     der Funktion der Art f(x) =kx gemeinsam!</t>
  </si>
  <si>
    <t xml:space="preserve">     Setze d auf 0 und dann probiere-welcher</t>
  </si>
  <si>
    <t xml:space="preserve">     Punkt bleibt gleich, wenn nur k</t>
  </si>
  <si>
    <t xml:space="preserve">     verändert wird?</t>
  </si>
  <si>
    <t xml:space="preserve">    Beschreibe: ab wann ist die Funktion  </t>
  </si>
  <si>
    <t xml:space="preserve">    streng monoton steigend und wann ist </t>
  </si>
  <si>
    <t xml:space="preserve">    streng monoton fallend</t>
  </si>
  <si>
    <t xml:space="preserve">3. Wie verändert sich die Nullstelle </t>
  </si>
  <si>
    <t xml:space="preserve">    wenn d gleich bleibt bzw k gleich bleibt?</t>
  </si>
  <si>
    <t>Wertetabelle</t>
  </si>
  <si>
    <t>Arbeitsanweisung:</t>
  </si>
  <si>
    <t xml:space="preserve">Wertetabelle </t>
  </si>
  <si>
    <t>Eine Kugel wird von einem Dach eines</t>
  </si>
  <si>
    <t>140m hohen Gebäudes mit der Abschuss-</t>
  </si>
  <si>
    <t>oben geschossen. Nach t Sekunden</t>
  </si>
  <si>
    <t>erreicht(t in Sekunden, h in Meter vom</t>
  </si>
  <si>
    <t>Erdboden aus gemessen).</t>
  </si>
  <si>
    <t xml:space="preserve">1. Nach welcher Zeit ist die Kugel wieder auf der </t>
  </si>
  <si>
    <t xml:space="preserve">   der Höhe der Abschussstelle?</t>
  </si>
  <si>
    <t>2. Nach welcher Zeit trifft die Kugel auf dem</t>
  </si>
  <si>
    <t xml:space="preserve">    Boden auf?</t>
  </si>
  <si>
    <t xml:space="preserve">     wo ist er monoton fallend?</t>
  </si>
  <si>
    <t>4.  Wo ist der Graph monoton steigend und</t>
  </si>
  <si>
    <t xml:space="preserve">    Wie weit ist sie dann vom Ausgangspunkt entfernt?</t>
  </si>
  <si>
    <t xml:space="preserve">3. Wann hat die Kugel die höchste Höhe erreicht? </t>
  </si>
  <si>
    <t>hat sie die Höhe h(t)=140+60t-5*t^2</t>
  </si>
  <si>
    <t xml:space="preserve">    der Höher der Abschussstelle, wenn</t>
  </si>
  <si>
    <t xml:space="preserve">    die Abschussgeschwindigkeit um </t>
  </si>
  <si>
    <t>5. Wann ist die Kugel wieder auf</t>
  </si>
  <si>
    <t xml:space="preserve">     Wann trifft sie am Boden auf?</t>
  </si>
  <si>
    <t>Arbeitsanweisung: (Lese vom Graphen ab!)</t>
  </si>
  <si>
    <t>Lineare Funkt.</t>
  </si>
  <si>
    <t>Kubische Funkt.</t>
  </si>
  <si>
    <t>© Angela Rottermanner und Michaela Erber</t>
  </si>
  <si>
    <t xml:space="preserve">    10m/s geringer ist?</t>
  </si>
  <si>
    <t>Expo. Funkt</t>
  </si>
  <si>
    <t>Quadrat.Funkt.</t>
  </si>
  <si>
    <t>2. Auto</t>
  </si>
  <si>
    <t>1. Auto</t>
  </si>
  <si>
    <t xml:space="preserve">Ein Auto fährt mit konstanter </t>
  </si>
  <si>
    <t xml:space="preserve">Geschwindigkeit. Ein zweites Auto </t>
  </si>
  <si>
    <t xml:space="preserve">fährt etwas später vom gleichen  </t>
  </si>
  <si>
    <t xml:space="preserve">Startpunkt weg, aber mit höherer   </t>
  </si>
  <si>
    <t xml:space="preserve">Geschwindigkeit. </t>
  </si>
  <si>
    <t>Beantworte die Fragen zum Beispiel:</t>
  </si>
  <si>
    <t>Diagramm der beiden Autos.</t>
  </si>
  <si>
    <t>(1.Auto=1,2*x+0; 2.Auto: 3*x-18)</t>
  </si>
  <si>
    <t>Stelle die Schieberegler richtig ein!</t>
  </si>
  <si>
    <t xml:space="preserve">1. Um wieviel Minuten fuhr das zweite Auto später </t>
  </si>
  <si>
    <t xml:space="preserve">    weg?</t>
  </si>
  <si>
    <t>2. Wann überholt das 2. Auto das erste?</t>
  </si>
  <si>
    <t>3. Nach 18 km waren beide am Ziel.</t>
  </si>
  <si>
    <t xml:space="preserve">    Wer war als erster dort und wieviel Minuten</t>
  </si>
  <si>
    <t xml:space="preserve">    hat jedes Auto gebraucht?</t>
  </si>
  <si>
    <t>4. Wäre das 2. Auto gleichzeitig mit dem</t>
  </si>
  <si>
    <t xml:space="preserve">    Minuten wäre es früher am Ziel </t>
  </si>
  <si>
    <t xml:space="preserve">    gewesen als das 1.Auto?</t>
  </si>
  <si>
    <t xml:space="preserve">    (Ändere die Funktion des 2. Autos</t>
  </si>
  <si>
    <t xml:space="preserve">     Nullpunkt geht!)</t>
  </si>
  <si>
    <r>
      <t>Kubische Funktionen - f(x)=ax</t>
    </r>
    <r>
      <rPr>
        <b/>
        <vertAlign val="superscript"/>
        <sz val="22"/>
        <rFont val="Arial"/>
        <family val="2"/>
      </rPr>
      <t>3</t>
    </r>
    <r>
      <rPr>
        <b/>
        <sz val="22"/>
        <rFont val="Arial"/>
        <family val="2"/>
      </rPr>
      <t>+bx</t>
    </r>
    <r>
      <rPr>
        <b/>
        <vertAlign val="superscript"/>
        <sz val="22"/>
        <rFont val="Arial"/>
        <family val="2"/>
      </rPr>
      <t>2</t>
    </r>
    <r>
      <rPr>
        <b/>
        <sz val="22"/>
        <rFont val="Arial"/>
        <family val="2"/>
      </rPr>
      <t>+cx+d</t>
    </r>
  </si>
  <si>
    <r>
      <t>Exponentialfunktionen - f(x)=c*a</t>
    </r>
    <r>
      <rPr>
        <b/>
        <vertAlign val="superscript"/>
        <sz val="22"/>
        <rFont val="Arial"/>
        <family val="2"/>
      </rPr>
      <t>x</t>
    </r>
  </si>
  <si>
    <t xml:space="preserve">    beliebigen a und c geht? </t>
  </si>
  <si>
    <t xml:space="preserve">    Wie für 0&lt;a&lt;1, wenn a zunimmt?</t>
  </si>
  <si>
    <t xml:space="preserve">    konkret für dieses Beispiel?</t>
  </si>
  <si>
    <t>Zeit-Ort-Funktion</t>
  </si>
  <si>
    <t>Lineare Kostenfunktion</t>
  </si>
  <si>
    <t>Werden 450 Einheiten produziert</t>
  </si>
  <si>
    <t>so betragen die Gesamtkosten</t>
  </si>
  <si>
    <t>105 000€. Werden 620 Einheiten</t>
  </si>
  <si>
    <t xml:space="preserve">produziert, so betragen die </t>
  </si>
  <si>
    <t>Gesamtkosten 125 400€.</t>
  </si>
  <si>
    <t>Lineare Funkt.2</t>
  </si>
  <si>
    <t>Firma 1</t>
  </si>
  <si>
    <t>Firma 2</t>
  </si>
  <si>
    <t>Firma 1:</t>
  </si>
  <si>
    <t>Firma 2:</t>
  </si>
  <si>
    <t>produziert, so betragen die</t>
  </si>
  <si>
    <t>Wie lauten die Kostenfunktionen?</t>
  </si>
  <si>
    <t>87 750€. Werden 250 Einheiten</t>
  </si>
  <si>
    <t>Gesamtkosten 74 750€.</t>
  </si>
  <si>
    <t xml:space="preserve">    verkaufen, damit sie bei einem Erlös von</t>
  </si>
  <si>
    <t xml:space="preserve">    200€ pro Einheit einen Gewinn erzielt?</t>
  </si>
  <si>
    <t>2. Wieviel Einheiten muss Firma  1 mind.</t>
  </si>
  <si>
    <t>1. Stelle die beiden Kostenfunktionen</t>
  </si>
  <si>
    <t xml:space="preserve">    in dem Diagramm dar!</t>
  </si>
  <si>
    <t xml:space="preserve">    Was kann man über die Produktions-</t>
  </si>
  <si>
    <t xml:space="preserve">    kosten der 1.Firma bzw. der 2.Firma sagen?</t>
  </si>
  <si>
    <t xml:space="preserve">    (Wer produziert billiger, wann sind </t>
  </si>
  <si>
    <t xml:space="preserve">    sie gleich?)</t>
  </si>
  <si>
    <t>3. Angenommen, die variablen Kosten</t>
  </si>
  <si>
    <t xml:space="preserve">    von Firma 1 werden um 5%, die </t>
  </si>
  <si>
    <t xml:space="preserve">    Fixkosten um 10% gesenkt.</t>
  </si>
  <si>
    <t xml:space="preserve">    Wieviele Einheiten müssen jetzt </t>
  </si>
  <si>
    <t xml:space="preserve">    verkauft werden, damit man bei einem</t>
  </si>
  <si>
    <t xml:space="preserve">    Erlös von 200€ einen Gewinn erzielt?</t>
  </si>
  <si>
    <t xml:space="preserve">    lese dann vom Graphen ab!)</t>
  </si>
  <si>
    <t xml:space="preserve">    (Berechne, runde gegebenfalls und</t>
  </si>
  <si>
    <t xml:space="preserve">    (Tipp: Verwende den Schieberegler der</t>
  </si>
  <si>
    <t xml:space="preserve">     2. Firma für díe Funktion des Erlöses) </t>
  </si>
  <si>
    <t>v=</t>
  </si>
  <si>
    <t>F=</t>
  </si>
  <si>
    <t>v…variable Kosten</t>
  </si>
  <si>
    <t>F…Fixkosten</t>
  </si>
  <si>
    <t>geschwindigkeit 60 m/s lotrecht nach</t>
  </si>
  <si>
    <t>Allgemein:</t>
  </si>
  <si>
    <t>6. Welchen der Parameter a, b oder c müsste man</t>
  </si>
  <si>
    <t xml:space="preserve">    verändern, damit die Kurve entgegengesetzt </t>
  </si>
  <si>
    <t xml:space="preserve">    gekrümmt ist ? Probiere mit den Schiebe-</t>
  </si>
  <si>
    <t xml:space="preserve">    reglern!</t>
  </si>
  <si>
    <t xml:space="preserve">Ein Skifahrer fährt einen sehr </t>
  </si>
  <si>
    <t>steilen Hang hinunter. Die</t>
  </si>
  <si>
    <t>Kurve , die den Hang beschreibt, ist</t>
  </si>
  <si>
    <t>gegeben.</t>
  </si>
  <si>
    <t>1.    Stelle die Schieberegler richtig ein!</t>
  </si>
  <si>
    <t>Wo ist der Punkt , an dem er seine</t>
  </si>
  <si>
    <t>ganze Geschwindigkeit mitnehmen musss, um</t>
  </si>
  <si>
    <t>2.    Wo ist der Punkt, an dem er seine</t>
  </si>
  <si>
    <t xml:space="preserve">       ganze Geschwindigkeit mitnehmen muss,</t>
  </si>
  <si>
    <t xml:space="preserve">       über den nachfolgenden Hügel zu kommen und</t>
  </si>
  <si>
    <t xml:space="preserve">       welche Bedeutung hat dieser Punkt im Sinne </t>
  </si>
  <si>
    <t xml:space="preserve">       der Kurvendiskussion?</t>
  </si>
  <si>
    <t>3.    Beobachte, wie sich der Hang verändert, wenn</t>
  </si>
  <si>
    <t xml:space="preserve">       du b, c, oder d variierst!</t>
  </si>
  <si>
    <t>4.    Was passiert bei a=0, d.h. welche dir bekannte</t>
  </si>
  <si>
    <t xml:space="preserve">       Funktion erhälts du?</t>
  </si>
  <si>
    <t>5.    Ändere a auf 0.2 oder einen beliebigen anderen</t>
  </si>
  <si>
    <t xml:space="preserve">       positiven Wert - welche Auswirkungen hat das </t>
  </si>
  <si>
    <t xml:space="preserve">       auf die Krümmung?</t>
  </si>
  <si>
    <r>
      <t>durch f(x) = -0.2x^</t>
    </r>
    <r>
      <rPr>
        <vertAlign val="superscript"/>
        <sz val="12"/>
        <color indexed="13"/>
        <rFont val="Arial"/>
        <family val="2"/>
      </rPr>
      <t>3</t>
    </r>
    <r>
      <rPr>
        <sz val="12"/>
        <color indexed="13"/>
        <rFont val="Arial"/>
        <family val="2"/>
      </rPr>
      <t>+0.6x^</t>
    </r>
    <r>
      <rPr>
        <vertAlign val="superscript"/>
        <sz val="12"/>
        <color indexed="13"/>
        <rFont val="Arial"/>
        <family val="2"/>
      </rPr>
      <t>2</t>
    </r>
    <r>
      <rPr>
        <sz val="12"/>
        <color indexed="13"/>
        <rFont val="Arial"/>
        <family val="2"/>
      </rPr>
      <t>+0.8-4</t>
    </r>
  </si>
  <si>
    <t>Nach Ausbruch einer Epidemie sind</t>
  </si>
  <si>
    <t>bereits 2000 Menschen mit einem</t>
  </si>
  <si>
    <t xml:space="preserve">bösartigen Virus infiziert. Pro Tag </t>
  </si>
  <si>
    <t xml:space="preserve">vermehrt sich die Anzahl der </t>
  </si>
  <si>
    <t>Infizierten um ca. 20%</t>
  </si>
  <si>
    <t>D.h. Die Funktion , die diesen Sach-</t>
  </si>
  <si>
    <t>verhalt beschreibt, sieht so aus:</t>
  </si>
  <si>
    <t>f(x)=2000* 1.2^x</t>
  </si>
  <si>
    <t>1.   Stelle die Schiebregler richtig ein!</t>
  </si>
  <si>
    <t>2.   Betrachte die Monotonie! Stelle die Werte jetzt auf</t>
  </si>
  <si>
    <t xml:space="preserve">      a=0.85 und c=2000! Wie verhält es sich jetzt mit </t>
  </si>
  <si>
    <t xml:space="preserve">      der Monotonie? Wodurch wären solche Werte</t>
  </si>
  <si>
    <t xml:space="preserve">      erklärbar?</t>
  </si>
  <si>
    <t>3.    Betrachte die Funktion a^x für x = 1,2 bzw. 1/2, 3/4</t>
  </si>
  <si>
    <t xml:space="preserve">       und überlege dir folgende Fragen:</t>
  </si>
  <si>
    <t>a) Gibt es einen Punkt , durch den der Graph bei jedem</t>
  </si>
  <si>
    <t>b) Was passiert, wenn a &gt;1,a=1 bzw 0&lt;a&lt;1 ist?</t>
  </si>
  <si>
    <t>c) Wie ändert sich der Graph für a&gt;1, wenn a zunimmt?</t>
  </si>
  <si>
    <t>d) Für welche a steigt f , für welche fällt f?</t>
  </si>
  <si>
    <t>e) Was drückt die Zahl c aus?</t>
  </si>
  <si>
    <t xml:space="preserve">f) Was bedeuten die Antworten zu den Fragen 2-5 </t>
  </si>
  <si>
    <t>Exponentialfunktionen</t>
  </si>
  <si>
    <t xml:space="preserve">Rechts siehst du das Zeit-Ort- </t>
  </si>
  <si>
    <t xml:space="preserve">    ersten gestartet, um wieviel</t>
  </si>
  <si>
    <t xml:space="preserve">     so, dass sie,wie das 1. Auto durch</t>
  </si>
  <si>
    <t xml:space="preserve">     der Funktion der Art f(x) =kx gemeinsam?</t>
  </si>
  <si>
    <t xml:space="preserve">     Setze d auf 0 und probiere,welcher</t>
  </si>
  <si>
    <t xml:space="preserve">     Punkt gleich bleibt, wenn nur k</t>
  </si>
  <si>
    <t xml:space="preserve">2. Wie verändert sich die Monotnie, wenn k  </t>
  </si>
  <si>
    <t xml:space="preserve">    größer bzw kleiner wird?</t>
  </si>
  <si>
    <t xml:space="preserve">    streng monoton steigend ,ab wann  </t>
  </si>
  <si>
    <t xml:space="preserve">    streng monoton fallend?</t>
  </si>
  <si>
    <t xml:space="preserve">3. Wie verändert sich die Nullstelle, </t>
  </si>
  <si>
    <t xml:space="preserve">    wenn d  bzw. k gleich bleibt?</t>
  </si>
</sst>
</file>

<file path=xl/styles.xml><?xml version="1.0" encoding="utf-8"?>
<styleSheet xmlns="http://schemas.openxmlformats.org/spreadsheetml/2006/main">
  <numFmts count="22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00000000000"/>
    <numFmt numFmtId="173" formatCode="0.0000000000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37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5.25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20"/>
      <name val="Arial"/>
      <family val="2"/>
    </font>
    <font>
      <b/>
      <sz val="22"/>
      <name val="Arial"/>
      <family val="2"/>
    </font>
    <font>
      <sz val="9"/>
      <name val="Arial"/>
      <family val="0"/>
    </font>
    <font>
      <b/>
      <vertAlign val="superscript"/>
      <sz val="22"/>
      <name val="Arial"/>
      <family val="2"/>
    </font>
    <font>
      <sz val="8"/>
      <name val="Arial"/>
      <family val="2"/>
    </font>
    <font>
      <b/>
      <sz val="10.75"/>
      <name val="Arial"/>
      <family val="0"/>
    </font>
    <font>
      <b/>
      <sz val="12"/>
      <name val="Arial"/>
      <family val="0"/>
    </font>
    <font>
      <sz val="11.75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2"/>
    </font>
    <font>
      <sz val="6"/>
      <name val="Arial"/>
      <family val="0"/>
    </font>
    <font>
      <sz val="8.75"/>
      <name val="Arial"/>
      <family val="0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0"/>
    </font>
    <font>
      <sz val="68"/>
      <color indexed="8"/>
      <name val="Symbol"/>
      <family val="0"/>
    </font>
    <font>
      <sz val="10"/>
      <name val="Symbol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21.5"/>
      <name val="Arial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color indexed="13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3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0" fontId="13" fillId="3" borderId="0" xfId="0" applyFont="1" applyFill="1" applyAlignment="1">
      <alignment/>
    </xf>
    <xf numFmtId="0" fontId="1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0" fontId="16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9" fillId="2" borderId="0" xfId="0" applyFont="1" applyFill="1" applyAlignment="1">
      <alignment vertical="justify" wrapText="1"/>
    </xf>
    <xf numFmtId="0" fontId="19" fillId="2" borderId="0" xfId="0" applyFont="1" applyFill="1" applyAlignment="1" applyProtection="1">
      <alignment vertical="justify" wrapText="1"/>
      <protection hidden="1"/>
    </xf>
    <xf numFmtId="0" fontId="15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1" fillId="2" borderId="0" xfId="0" applyFont="1" applyFill="1" applyAlignment="1">
      <alignment horizontal="right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left"/>
    </xf>
    <xf numFmtId="0" fontId="25" fillId="0" borderId="0" xfId="0" applyFont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3" fillId="2" borderId="0" xfId="0" applyFont="1" applyFill="1" applyAlignment="1">
      <alignment/>
    </xf>
    <xf numFmtId="0" fontId="0" fillId="3" borderId="2" xfId="0" applyFill="1" applyBorder="1" applyAlignment="1">
      <alignment/>
    </xf>
    <xf numFmtId="0" fontId="23" fillId="2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173" fontId="23" fillId="2" borderId="0" xfId="0" applyNumberFormat="1" applyFont="1" applyFill="1" applyBorder="1" applyAlignment="1">
      <alignment horizontal="center"/>
    </xf>
    <xf numFmtId="0" fontId="36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6" fillId="2" borderId="0" xfId="0" applyFont="1" applyFill="1" applyAlignment="1">
      <alignment horizontal="left"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left"/>
    </xf>
    <xf numFmtId="0" fontId="22" fillId="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6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f(x)=kx+d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"/>
          <c:w val="0.96075"/>
          <c:h val="0.83775"/>
        </c:manualLayout>
      </c:layout>
      <c:lineChart>
        <c:grouping val="stacked"/>
        <c:varyColors val="0"/>
        <c:ser>
          <c:idx val="1"/>
          <c:order val="0"/>
          <c:tx>
            <c:strRef>
              <c:f>'f(x)=kx+d'!$G$6</c:f>
              <c:strCache>
                <c:ptCount val="1"/>
                <c:pt idx="0">
                  <c:v>1. Auto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Wertetabellen!$D$11:$D$30</c:f>
              <c:numCache>
                <c:ptCount val="2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</c:numCache>
            </c:numRef>
          </c:cat>
          <c:val>
            <c:numRef>
              <c:f>Wertetabellen!$E$11:$E$30</c:f>
              <c:numCache>
                <c:ptCount val="20"/>
                <c:pt idx="0">
                  <c:v>-9.599999999999998</c:v>
                </c:pt>
                <c:pt idx="1">
                  <c:v>-6.399999999999999</c:v>
                </c:pt>
                <c:pt idx="2">
                  <c:v>-3.1999999999999993</c:v>
                </c:pt>
                <c:pt idx="3">
                  <c:v>0</c:v>
                </c:pt>
                <c:pt idx="4">
                  <c:v>3.1999999999999993</c:v>
                </c:pt>
                <c:pt idx="5">
                  <c:v>6.399999999999999</c:v>
                </c:pt>
                <c:pt idx="6">
                  <c:v>9.599999999999998</c:v>
                </c:pt>
                <c:pt idx="7">
                  <c:v>12.799999999999997</c:v>
                </c:pt>
                <c:pt idx="8">
                  <c:v>15.999999999999996</c:v>
                </c:pt>
                <c:pt idx="9">
                  <c:v>19.199999999999996</c:v>
                </c:pt>
                <c:pt idx="10">
                  <c:v>22.399999999999995</c:v>
                </c:pt>
                <c:pt idx="11">
                  <c:v>25.599999999999994</c:v>
                </c:pt>
                <c:pt idx="12">
                  <c:v>28.799999999999994</c:v>
                </c:pt>
                <c:pt idx="13">
                  <c:v>31.999999999999993</c:v>
                </c:pt>
                <c:pt idx="14">
                  <c:v>35.19999999999999</c:v>
                </c:pt>
                <c:pt idx="15">
                  <c:v>38.39999999999999</c:v>
                </c:pt>
                <c:pt idx="16">
                  <c:v>41.599999999999994</c:v>
                </c:pt>
                <c:pt idx="17">
                  <c:v>44.79999999999999</c:v>
                </c:pt>
                <c:pt idx="18">
                  <c:v>47.999999999999986</c:v>
                </c:pt>
                <c:pt idx="19">
                  <c:v>51.19999999999999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'f(x)=kx+d'!$G$14</c:f>
              <c:strCache>
                <c:ptCount val="1"/>
                <c:pt idx="0">
                  <c:v>2. Auto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Wertetabellen!$D$11:$D$30</c:f>
              <c:numCache>
                <c:ptCount val="2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</c:numCache>
            </c:numRef>
          </c:cat>
          <c:val>
            <c:numRef>
              <c:f>Wertetabellen!$H$11:$H$30</c:f>
              <c:numCache>
                <c:ptCount val="20"/>
                <c:pt idx="0">
                  <c:v>-19.4</c:v>
                </c:pt>
                <c:pt idx="1">
                  <c:v>-18.4</c:v>
                </c:pt>
                <c:pt idx="2">
                  <c:v>-17.4</c:v>
                </c:pt>
                <c:pt idx="3">
                  <c:v>-16.4</c:v>
                </c:pt>
                <c:pt idx="4">
                  <c:v>-15.399999999999999</c:v>
                </c:pt>
                <c:pt idx="5">
                  <c:v>-14.399999999999999</c:v>
                </c:pt>
                <c:pt idx="6">
                  <c:v>-13.399999999999999</c:v>
                </c:pt>
                <c:pt idx="7">
                  <c:v>-12.399999999999999</c:v>
                </c:pt>
                <c:pt idx="8">
                  <c:v>-11.399999999999999</c:v>
                </c:pt>
                <c:pt idx="9">
                  <c:v>-10.399999999999999</c:v>
                </c:pt>
                <c:pt idx="10">
                  <c:v>-9.399999999999999</c:v>
                </c:pt>
                <c:pt idx="11">
                  <c:v>-8.399999999999999</c:v>
                </c:pt>
                <c:pt idx="12">
                  <c:v>-7.399999999999999</c:v>
                </c:pt>
                <c:pt idx="13">
                  <c:v>-6.399999999999999</c:v>
                </c:pt>
                <c:pt idx="14">
                  <c:v>-5.399999999999999</c:v>
                </c:pt>
                <c:pt idx="15">
                  <c:v>-4.399999999999999</c:v>
                </c:pt>
                <c:pt idx="16">
                  <c:v>-3.3999999999999986</c:v>
                </c:pt>
                <c:pt idx="17">
                  <c:v>-2.3999999999999986</c:v>
                </c:pt>
                <c:pt idx="18">
                  <c:v>-1.3999999999999986</c:v>
                </c:pt>
                <c:pt idx="19">
                  <c:v>-0.3999999999999986</c:v>
                </c:pt>
              </c:numCache>
            </c:numRef>
          </c:val>
          <c:smooth val="1"/>
        </c:ser>
        <c:axId val="6898507"/>
        <c:axId val="62086564"/>
      </c:lineChart>
      <c:catAx>
        <c:axId val="68985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0"/>
        <c:tickLblSkip val="1"/>
        <c:noMultiLvlLbl val="0"/>
      </c:catAx>
      <c:valAx>
        <c:axId val="62086564"/>
        <c:scaling>
          <c:orientation val="minMax"/>
          <c:max val="20"/>
          <c:min val="-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At val="4"/>
        <c:crossBetween val="midCat"/>
        <c:dispUnits/>
        <c:majorUnit val="1"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3375"/>
          <c:w val="0.44575"/>
          <c:h val="0.06075"/>
        </c:manualLayout>
      </c:layout>
      <c:overlay val="0"/>
      <c:spPr>
        <a:solidFill>
          <a:srgbClr val="0000FF"/>
        </a:solidFill>
      </c:spPr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f(x)=kx+d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8185"/>
        </c:manualLayout>
      </c:layout>
      <c:lineChart>
        <c:grouping val="stacked"/>
        <c:varyColors val="0"/>
        <c:ser>
          <c:idx val="1"/>
          <c:order val="0"/>
          <c:tx>
            <c:strRef>
              <c:f>'f(x)=kx+d2'!$G$6</c:f>
              <c:strCache>
                <c:ptCount val="1"/>
                <c:pt idx="0">
                  <c:v>Firma 1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Wertetabellen!$G$37:$G$72</c:f>
              <c:numCache>
                <c:ptCount val="3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</c:numCache>
            </c:numRef>
          </c:cat>
          <c:val>
            <c:numRef>
              <c:f>Wertetabellen!$E$37:$E$72</c:f>
              <c:numCache>
                <c:ptCount val="36"/>
                <c:pt idx="0">
                  <c:v>46000</c:v>
                </c:pt>
                <c:pt idx="1">
                  <c:v>48300</c:v>
                </c:pt>
                <c:pt idx="2">
                  <c:v>50600</c:v>
                </c:pt>
                <c:pt idx="3">
                  <c:v>52900</c:v>
                </c:pt>
                <c:pt idx="4">
                  <c:v>55200</c:v>
                </c:pt>
                <c:pt idx="5">
                  <c:v>57500</c:v>
                </c:pt>
                <c:pt idx="6">
                  <c:v>59800</c:v>
                </c:pt>
                <c:pt idx="7">
                  <c:v>62100</c:v>
                </c:pt>
                <c:pt idx="8">
                  <c:v>64400</c:v>
                </c:pt>
                <c:pt idx="9">
                  <c:v>66700</c:v>
                </c:pt>
                <c:pt idx="10">
                  <c:v>69000</c:v>
                </c:pt>
                <c:pt idx="11">
                  <c:v>71300</c:v>
                </c:pt>
                <c:pt idx="12">
                  <c:v>73600</c:v>
                </c:pt>
                <c:pt idx="13">
                  <c:v>75900</c:v>
                </c:pt>
                <c:pt idx="14">
                  <c:v>78200</c:v>
                </c:pt>
                <c:pt idx="15">
                  <c:v>80500</c:v>
                </c:pt>
                <c:pt idx="16">
                  <c:v>82800</c:v>
                </c:pt>
                <c:pt idx="17">
                  <c:v>85100</c:v>
                </c:pt>
                <c:pt idx="18">
                  <c:v>87400</c:v>
                </c:pt>
                <c:pt idx="19">
                  <c:v>89700</c:v>
                </c:pt>
                <c:pt idx="20">
                  <c:v>92000</c:v>
                </c:pt>
                <c:pt idx="21">
                  <c:v>94300</c:v>
                </c:pt>
                <c:pt idx="22">
                  <c:v>96600</c:v>
                </c:pt>
                <c:pt idx="23">
                  <c:v>98900</c:v>
                </c:pt>
                <c:pt idx="24">
                  <c:v>101200</c:v>
                </c:pt>
                <c:pt idx="25">
                  <c:v>103500</c:v>
                </c:pt>
                <c:pt idx="26">
                  <c:v>105800</c:v>
                </c:pt>
                <c:pt idx="27">
                  <c:v>108100</c:v>
                </c:pt>
                <c:pt idx="28">
                  <c:v>110400</c:v>
                </c:pt>
                <c:pt idx="29">
                  <c:v>112700</c:v>
                </c:pt>
                <c:pt idx="30">
                  <c:v>115000</c:v>
                </c:pt>
                <c:pt idx="31">
                  <c:v>117300</c:v>
                </c:pt>
                <c:pt idx="32">
                  <c:v>119600</c:v>
                </c:pt>
                <c:pt idx="33">
                  <c:v>121900</c:v>
                </c:pt>
                <c:pt idx="34">
                  <c:v>124200</c:v>
                </c:pt>
                <c:pt idx="35">
                  <c:v>126500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'f(x)=kx+d2'!$G$14</c:f>
              <c:strCache>
                <c:ptCount val="1"/>
                <c:pt idx="0">
                  <c:v>Firma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Wertetabellen!$G$37:$G$72</c:f>
              <c:numCache>
                <c:ptCount val="3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</c:numCache>
            </c:numRef>
          </c:cat>
          <c:val>
            <c:numRef>
              <c:f>Wertetabellen!$H$37:$H$72</c:f>
              <c:numCache>
                <c:ptCount val="36"/>
                <c:pt idx="0">
                  <c:v>-46000</c:v>
                </c:pt>
                <c:pt idx="1">
                  <c:v>-44300</c:v>
                </c:pt>
                <c:pt idx="2">
                  <c:v>-42600</c:v>
                </c:pt>
                <c:pt idx="3">
                  <c:v>-40900</c:v>
                </c:pt>
                <c:pt idx="4">
                  <c:v>-39200</c:v>
                </c:pt>
                <c:pt idx="5">
                  <c:v>-37500</c:v>
                </c:pt>
                <c:pt idx="6">
                  <c:v>-35800</c:v>
                </c:pt>
                <c:pt idx="7">
                  <c:v>-34100</c:v>
                </c:pt>
                <c:pt idx="8">
                  <c:v>-32400</c:v>
                </c:pt>
                <c:pt idx="9">
                  <c:v>-30700</c:v>
                </c:pt>
                <c:pt idx="10">
                  <c:v>-29000</c:v>
                </c:pt>
                <c:pt idx="11">
                  <c:v>-27300</c:v>
                </c:pt>
                <c:pt idx="12">
                  <c:v>-25600</c:v>
                </c:pt>
                <c:pt idx="13">
                  <c:v>-23900</c:v>
                </c:pt>
                <c:pt idx="14">
                  <c:v>-22200</c:v>
                </c:pt>
                <c:pt idx="15">
                  <c:v>-20500</c:v>
                </c:pt>
                <c:pt idx="16">
                  <c:v>-18800</c:v>
                </c:pt>
                <c:pt idx="17">
                  <c:v>-17100</c:v>
                </c:pt>
                <c:pt idx="18">
                  <c:v>-15400</c:v>
                </c:pt>
                <c:pt idx="19">
                  <c:v>-13700</c:v>
                </c:pt>
                <c:pt idx="20">
                  <c:v>-12000</c:v>
                </c:pt>
                <c:pt idx="21">
                  <c:v>-10300</c:v>
                </c:pt>
                <c:pt idx="22">
                  <c:v>-8600</c:v>
                </c:pt>
                <c:pt idx="23">
                  <c:v>-6900</c:v>
                </c:pt>
                <c:pt idx="24">
                  <c:v>-5200</c:v>
                </c:pt>
                <c:pt idx="25">
                  <c:v>-3500</c:v>
                </c:pt>
                <c:pt idx="26">
                  <c:v>-1800</c:v>
                </c:pt>
                <c:pt idx="27">
                  <c:v>-100</c:v>
                </c:pt>
                <c:pt idx="28">
                  <c:v>1600</c:v>
                </c:pt>
                <c:pt idx="29">
                  <c:v>3300</c:v>
                </c:pt>
                <c:pt idx="30">
                  <c:v>5000</c:v>
                </c:pt>
                <c:pt idx="31">
                  <c:v>6700</c:v>
                </c:pt>
                <c:pt idx="32">
                  <c:v>8400</c:v>
                </c:pt>
                <c:pt idx="33">
                  <c:v>10100</c:v>
                </c:pt>
                <c:pt idx="34">
                  <c:v>11800</c:v>
                </c:pt>
                <c:pt idx="35">
                  <c:v>13500</c:v>
                </c:pt>
              </c:numCache>
            </c:numRef>
          </c:val>
          <c:smooth val="1"/>
        </c:ser>
        <c:axId val="21908165"/>
        <c:axId val="62955758"/>
      </c:lineChart>
      <c:catAx>
        <c:axId val="219081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auto val="1"/>
        <c:lblOffset val="0"/>
        <c:tickLblSkip val="2"/>
        <c:noMultiLvlLbl val="0"/>
      </c:catAx>
      <c:valAx>
        <c:axId val="62955758"/>
        <c:scaling>
          <c:orientation val="minMax"/>
          <c:max val="2000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At val="1"/>
        <c:crossBetween val="midCat"/>
        <c:dispUnits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31"/>
        </c:manualLayout>
      </c:layout>
      <c:overlay val="0"/>
      <c:spPr>
        <a:solidFill>
          <a:srgbClr val="0000FF"/>
        </a:solidFill>
      </c:spPr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f(x)=ax^2+bx+c</a:t>
            </a:r>
          </a:p>
        </c:rich>
      </c:tx>
      <c:layout>
        <c:manualLayout>
          <c:xMode val="factor"/>
          <c:yMode val="factor"/>
          <c:x val="0.024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95"/>
          <c:w val="0.958"/>
          <c:h val="0.856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Wertetabellen!$A$14:$A$29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Wertetabellen!$B$14:$B$29</c:f>
              <c:numCache>
                <c:ptCount val="16"/>
                <c:pt idx="0">
                  <c:v>125</c:v>
                </c:pt>
                <c:pt idx="1">
                  <c:v>180</c:v>
                </c:pt>
                <c:pt idx="2">
                  <c:v>225</c:v>
                </c:pt>
                <c:pt idx="3">
                  <c:v>260</c:v>
                </c:pt>
                <c:pt idx="4">
                  <c:v>285</c:v>
                </c:pt>
                <c:pt idx="5">
                  <c:v>300</c:v>
                </c:pt>
                <c:pt idx="6">
                  <c:v>305</c:v>
                </c:pt>
                <c:pt idx="7">
                  <c:v>300</c:v>
                </c:pt>
                <c:pt idx="8">
                  <c:v>285</c:v>
                </c:pt>
                <c:pt idx="9">
                  <c:v>260</c:v>
                </c:pt>
                <c:pt idx="10">
                  <c:v>225</c:v>
                </c:pt>
                <c:pt idx="11">
                  <c:v>180</c:v>
                </c:pt>
                <c:pt idx="12">
                  <c:v>125</c:v>
                </c:pt>
                <c:pt idx="13">
                  <c:v>60</c:v>
                </c:pt>
                <c:pt idx="14">
                  <c:v>-15</c:v>
                </c:pt>
                <c:pt idx="15">
                  <c:v>-100</c:v>
                </c:pt>
              </c:numCache>
            </c:numRef>
          </c:val>
          <c:smooth val="1"/>
        </c:ser>
        <c:axId val="29730911"/>
        <c:axId val="66251608"/>
      </c:lineChart>
      <c:catAx>
        <c:axId val="29730911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At val="0"/>
        <c:auto val="1"/>
        <c:lblOffset val="0"/>
        <c:tickLblSkip val="1"/>
        <c:noMultiLvlLbl val="0"/>
      </c:catAx>
      <c:valAx>
        <c:axId val="66251608"/>
        <c:scaling>
          <c:orientation val="minMax"/>
          <c:max val="3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30911"/>
        <c:crossesAt val="1"/>
        <c:crossBetween val="midCat"/>
        <c:dispUnits/>
        <c:majorUnit val="35"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f(x)=ax^3+bx^2+cx+d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1"/>
          <c:h val="0.8675"/>
        </c:manualLayout>
      </c:layout>
      <c:lineChart>
        <c:grouping val="stacked"/>
        <c:varyColors val="0"/>
        <c:ser>
          <c:idx val="2"/>
          <c:order val="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Wertetabellen!$J$9:$J$19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Wertetabellen!$K$9:$K$19</c:f>
              <c:numCache>
                <c:ptCount val="11"/>
                <c:pt idx="0">
                  <c:v>-388.99999999999994</c:v>
                </c:pt>
                <c:pt idx="1">
                  <c:v>-186.39999999999998</c:v>
                </c:pt>
                <c:pt idx="2">
                  <c:v>-68.19999999999999</c:v>
                </c:pt>
                <c:pt idx="3">
                  <c:v>-12.799999999999997</c:v>
                </c:pt>
                <c:pt idx="4">
                  <c:v>1.4000000000000004</c:v>
                </c:pt>
                <c:pt idx="5">
                  <c:v>-4</c:v>
                </c:pt>
                <c:pt idx="6">
                  <c:v>-7.4</c:v>
                </c:pt>
                <c:pt idx="7">
                  <c:v>12.799999999999997</c:v>
                </c:pt>
                <c:pt idx="8">
                  <c:v>78.19999999999999</c:v>
                </c:pt>
                <c:pt idx="9">
                  <c:v>210.39999999999998</c:v>
                </c:pt>
                <c:pt idx="10">
                  <c:v>430.99999999999994</c:v>
                </c:pt>
              </c:numCache>
            </c:numRef>
          </c:val>
          <c:smooth val="1"/>
        </c:ser>
        <c:axId val="59393561"/>
        <c:axId val="64780002"/>
      </c:line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80002"/>
        <c:crosses val="autoZero"/>
        <c:auto val="1"/>
        <c:lblOffset val="0"/>
        <c:tickLblSkip val="1"/>
        <c:noMultiLvlLbl val="0"/>
      </c:catAx>
      <c:valAx>
        <c:axId val="64780002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93561"/>
        <c:crossesAt val="6"/>
        <c:crossBetween val="midCat"/>
        <c:dispUnits/>
        <c:majorUnit val="2"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f(x)=c*a^x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05"/>
          <c:w val="0.951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Wertetabellen!$M$4:$M$24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Wertetabellen!$N$4:$N$24</c:f>
              <c:numCache>
                <c:ptCount val="21"/>
                <c:pt idx="0">
                  <c:v>27.369548402451368</c:v>
                </c:pt>
                <c:pt idx="1">
                  <c:v>22.89900709262063</c:v>
                </c:pt>
                <c:pt idx="2">
                  <c:v>19.158683881715955</c:v>
                </c:pt>
                <c:pt idx="3">
                  <c:v>16.029304964834438</c:v>
                </c:pt>
                <c:pt idx="4">
                  <c:v>13.411078717201168</c:v>
                </c:pt>
                <c:pt idx="5">
                  <c:v>11.220513475384102</c:v>
                </c:pt>
                <c:pt idx="6">
                  <c:v>9.387755102040817</c:v>
                </c:pt>
                <c:pt idx="7">
                  <c:v>7.854359432768873</c:v>
                </c:pt>
                <c:pt idx="8">
                  <c:v>6.571428571428571</c:v>
                </c:pt>
                <c:pt idx="9">
                  <c:v>5.49805160293821</c:v>
                </c:pt>
                <c:pt idx="10">
                  <c:v>4.6</c:v>
                </c:pt>
                <c:pt idx="11">
                  <c:v>3.8486361220567473</c:v>
                </c:pt>
                <c:pt idx="12">
                  <c:v>3.2199999999999998</c:v>
                </c:pt>
                <c:pt idx="13">
                  <c:v>2.6940452854397225</c:v>
                </c:pt>
                <c:pt idx="14">
                  <c:v>2.2539999999999996</c:v>
                </c:pt>
                <c:pt idx="15">
                  <c:v>1.885831699807806</c:v>
                </c:pt>
                <c:pt idx="16">
                  <c:v>1.5777999999999994</c:v>
                </c:pt>
                <c:pt idx="17">
                  <c:v>1.320082189865464</c:v>
                </c:pt>
                <c:pt idx="18">
                  <c:v>1.1044599999999996</c:v>
                </c:pt>
                <c:pt idx="19">
                  <c:v>0.9240575329058247</c:v>
                </c:pt>
                <c:pt idx="20">
                  <c:v>0.7731219999999996</c:v>
                </c:pt>
              </c:numCache>
            </c:numRef>
          </c:val>
          <c:smooth val="1"/>
        </c:ser>
        <c:axId val="46149107"/>
        <c:axId val="12688780"/>
      </c:lineChart>
      <c:catAx>
        <c:axId val="461491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88780"/>
        <c:crosses val="autoZero"/>
        <c:auto val="1"/>
        <c:lblOffset val="0"/>
        <c:tickLblSkip val="2"/>
        <c:noMultiLvlLbl val="0"/>
      </c:catAx>
      <c:valAx>
        <c:axId val="12688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49107"/>
        <c:crossesAt val="11"/>
        <c:crossBetween val="between"/>
        <c:dispUnits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3.emf" /><Relationship Id="rId3" Type="http://schemas.openxmlformats.org/officeDocument/2006/relationships/image" Target="../media/image7.emf" /><Relationship Id="rId4" Type="http://schemas.openxmlformats.org/officeDocument/2006/relationships/image" Target="../media/image30.emf" /><Relationship Id="rId5" Type="http://schemas.openxmlformats.org/officeDocument/2006/relationships/image" Target="../media/image25.emf" /><Relationship Id="rId6" Type="http://schemas.openxmlformats.org/officeDocument/2006/relationships/image" Target="../media/image10.emf" /><Relationship Id="rId7" Type="http://schemas.openxmlformats.org/officeDocument/2006/relationships/image" Target="../media/image22.emf" /><Relationship Id="rId8" Type="http://schemas.openxmlformats.org/officeDocument/2006/relationships/image" Target="../media/image17.emf" /><Relationship Id="rId9" Type="http://schemas.openxmlformats.org/officeDocument/2006/relationships/image" Target="../media/image6.emf" /><Relationship Id="rId10" Type="http://schemas.openxmlformats.org/officeDocument/2006/relationships/image" Target="../media/image15.emf" /><Relationship Id="rId11" Type="http://schemas.openxmlformats.org/officeDocument/2006/relationships/image" Target="../media/image27.emf" /><Relationship Id="rId12" Type="http://schemas.openxmlformats.org/officeDocument/2006/relationships/image" Target="../media/image19.emf" /><Relationship Id="rId1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6.emf" /><Relationship Id="rId3" Type="http://schemas.openxmlformats.org/officeDocument/2006/relationships/image" Target="../media/image1.emf" /><Relationship Id="rId4" Type="http://schemas.openxmlformats.org/officeDocument/2006/relationships/image" Target="../media/image30.emf" /><Relationship Id="rId5" Type="http://schemas.openxmlformats.org/officeDocument/2006/relationships/image" Target="../media/image43.emf" /><Relationship Id="rId6" Type="http://schemas.openxmlformats.org/officeDocument/2006/relationships/image" Target="../media/image33.emf" /><Relationship Id="rId7" Type="http://schemas.openxmlformats.org/officeDocument/2006/relationships/image" Target="../media/image14.emf" /><Relationship Id="rId8" Type="http://schemas.openxmlformats.org/officeDocument/2006/relationships/image" Target="../media/image26.emf" /><Relationship Id="rId9" Type="http://schemas.openxmlformats.org/officeDocument/2006/relationships/image" Target="../media/image21.emf" /><Relationship Id="rId10" Type="http://schemas.openxmlformats.org/officeDocument/2006/relationships/image" Target="../media/image35.emf" /><Relationship Id="rId11" Type="http://schemas.openxmlformats.org/officeDocument/2006/relationships/image" Target="../media/image38.emf" /><Relationship Id="rId12" Type="http://schemas.openxmlformats.org/officeDocument/2006/relationships/image" Target="../media/image4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9.emf" /><Relationship Id="rId3" Type="http://schemas.openxmlformats.org/officeDocument/2006/relationships/image" Target="../media/image9.emf" /><Relationship Id="rId4" Type="http://schemas.openxmlformats.org/officeDocument/2006/relationships/image" Target="../media/image12.emf" /><Relationship Id="rId5" Type="http://schemas.openxmlformats.org/officeDocument/2006/relationships/image" Target="../media/image30.emf" /><Relationship Id="rId6" Type="http://schemas.openxmlformats.org/officeDocument/2006/relationships/image" Target="../media/image42.emf" /><Relationship Id="rId7" Type="http://schemas.openxmlformats.org/officeDocument/2006/relationships/image" Target="../media/image32.emf" /><Relationship Id="rId8" Type="http://schemas.openxmlformats.org/officeDocument/2006/relationships/image" Target="../media/image24.emf" /><Relationship Id="rId9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3.emf" /><Relationship Id="rId3" Type="http://schemas.openxmlformats.org/officeDocument/2006/relationships/image" Target="../media/image2.emf" /><Relationship Id="rId4" Type="http://schemas.openxmlformats.org/officeDocument/2006/relationships/image" Target="../media/image40.emf" /><Relationship Id="rId5" Type="http://schemas.openxmlformats.org/officeDocument/2006/relationships/image" Target="../media/image34.emf" /><Relationship Id="rId6" Type="http://schemas.openxmlformats.org/officeDocument/2006/relationships/image" Target="../media/image30.emf" /><Relationship Id="rId7" Type="http://schemas.openxmlformats.org/officeDocument/2006/relationships/image" Target="../media/image42.emf" /><Relationship Id="rId8" Type="http://schemas.openxmlformats.org/officeDocument/2006/relationships/image" Target="../media/image11.emf" /><Relationship Id="rId9" Type="http://schemas.openxmlformats.org/officeDocument/2006/relationships/image" Target="../media/image20.emf" /><Relationship Id="rId10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28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Relationship Id="rId5" Type="http://schemas.openxmlformats.org/officeDocument/2006/relationships/chart" Target="/xl/charts/chart5.xml" /><Relationship Id="rId6" Type="http://schemas.openxmlformats.org/officeDocument/2006/relationships/image" Target="../media/image44.emf" /><Relationship Id="rId7" Type="http://schemas.openxmlformats.org/officeDocument/2006/relationships/image" Target="../media/image4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10</xdr:row>
      <xdr:rowOff>19050</xdr:rowOff>
    </xdr:from>
    <xdr:to>
      <xdr:col>2</xdr:col>
      <xdr:colOff>495300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79070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19050</xdr:rowOff>
    </xdr:from>
    <xdr:to>
      <xdr:col>2</xdr:col>
      <xdr:colOff>485775</xdr:colOff>
      <xdr:row>16</xdr:row>
      <xdr:rowOff>104775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752725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19050</xdr:rowOff>
    </xdr:from>
    <xdr:to>
      <xdr:col>2</xdr:col>
      <xdr:colOff>523875</xdr:colOff>
      <xdr:row>21</xdr:row>
      <xdr:rowOff>104775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71475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133350</xdr:rowOff>
    </xdr:from>
    <xdr:to>
      <xdr:col>10</xdr:col>
      <xdr:colOff>238125</xdr:colOff>
      <xdr:row>8</xdr:row>
      <xdr:rowOff>57150</xdr:rowOff>
    </xdr:to>
    <xdr:sp>
      <xdr:nvSpPr>
        <xdr:cNvPr id="4" name="AutoShape 9"/>
        <xdr:cNvSpPr>
          <a:spLocks/>
        </xdr:cNvSpPr>
      </xdr:nvSpPr>
      <xdr:spPr>
        <a:xfrm>
          <a:off x="942975" y="133350"/>
          <a:ext cx="6915150" cy="1371600"/>
        </a:xfrm>
        <a:prstGeom prst="rect"/>
        <a:noFill/>
      </xdr:spPr>
      <xdr:txBody>
        <a:bodyPr fromWordArt="1" wrap="none">
          <a:prstTxWarp prst="textWave1">
            <a:avLst>
              <a:gd name="adj" fmla="val 49587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Funktionen verstehen</a:t>
          </a:r>
        </a:p>
      </xdr:txBody>
    </xdr:sp>
    <xdr:clientData/>
  </xdr:twoCellAnchor>
  <xdr:twoCellAnchor editAs="oneCell">
    <xdr:from>
      <xdr:col>1</xdr:col>
      <xdr:colOff>238125</xdr:colOff>
      <xdr:row>24</xdr:row>
      <xdr:rowOff>123825</xdr:rowOff>
    </xdr:from>
    <xdr:to>
      <xdr:col>2</xdr:col>
      <xdr:colOff>542925</xdr:colOff>
      <xdr:row>26</xdr:row>
      <xdr:rowOff>47625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619625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4</xdr:row>
      <xdr:rowOff>104775</xdr:rowOff>
    </xdr:from>
    <xdr:to>
      <xdr:col>14</xdr:col>
      <xdr:colOff>666750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714875" y="962025"/>
        <a:ext cx="46196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257175</xdr:colOff>
      <xdr:row>8</xdr:row>
      <xdr:rowOff>171450</xdr:rowOff>
    </xdr:from>
    <xdr:to>
      <xdr:col>7</xdr:col>
      <xdr:colOff>285750</xdr:colOff>
      <xdr:row>10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790700"/>
          <a:ext cx="971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6</xdr:row>
      <xdr:rowOff>142875</xdr:rowOff>
    </xdr:from>
    <xdr:to>
      <xdr:col>7</xdr:col>
      <xdr:colOff>285750</xdr:colOff>
      <xdr:row>8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140017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33</xdr:row>
      <xdr:rowOff>76200</xdr:rowOff>
    </xdr:from>
    <xdr:to>
      <xdr:col>14</xdr:col>
      <xdr:colOff>295275</xdr:colOff>
      <xdr:row>35</xdr:row>
      <xdr:rowOff>152400</xdr:rowOff>
    </xdr:to>
    <xdr:pic>
      <xdr:nvPicPr>
        <xdr:cNvPr id="4" name="Wei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600075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32</xdr:row>
      <xdr:rowOff>171450</xdr:rowOff>
    </xdr:from>
    <xdr:to>
      <xdr:col>12</xdr:col>
      <xdr:colOff>266700</xdr:colOff>
      <xdr:row>37</xdr:row>
      <xdr:rowOff>85725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589597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21</xdr:row>
      <xdr:rowOff>152400</xdr:rowOff>
    </xdr:from>
    <xdr:to>
      <xdr:col>5</xdr:col>
      <xdr:colOff>752475</xdr:colOff>
      <xdr:row>23</xdr:row>
      <xdr:rowOff>76200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4095750"/>
          <a:ext cx="2962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15</xdr:row>
      <xdr:rowOff>19050</xdr:rowOff>
    </xdr:from>
    <xdr:to>
      <xdr:col>8</xdr:col>
      <xdr:colOff>9525</xdr:colOff>
      <xdr:row>16</xdr:row>
      <xdr:rowOff>47625</xdr:rowOff>
    </xdr:to>
    <xdr:pic>
      <xdr:nvPicPr>
        <xdr:cNvPr id="7" name="ScrollBar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05175" y="291465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17</xdr:row>
      <xdr:rowOff>9525</xdr:rowOff>
    </xdr:from>
    <xdr:to>
      <xdr:col>8</xdr:col>
      <xdr:colOff>0</xdr:colOff>
      <xdr:row>18</xdr:row>
      <xdr:rowOff>38100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05175" y="326707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114300</xdr:rowOff>
    </xdr:from>
    <xdr:to>
      <xdr:col>5</xdr:col>
      <xdr:colOff>657225</xdr:colOff>
      <xdr:row>8</xdr:row>
      <xdr:rowOff>123825</xdr:rowOff>
    </xdr:to>
    <xdr:pic>
      <xdr:nvPicPr>
        <xdr:cNvPr id="9" name="List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609600"/>
          <a:ext cx="2828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95250</xdr:rowOff>
    </xdr:from>
    <xdr:to>
      <xdr:col>5</xdr:col>
      <xdr:colOff>733425</xdr:colOff>
      <xdr:row>16</xdr:row>
      <xdr:rowOff>142875</xdr:rowOff>
    </xdr:to>
    <xdr:pic>
      <xdr:nvPicPr>
        <xdr:cNvPr id="10" name="Combo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990850"/>
          <a:ext cx="2943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24</xdr:row>
      <xdr:rowOff>123825</xdr:rowOff>
    </xdr:from>
    <xdr:to>
      <xdr:col>14</xdr:col>
      <xdr:colOff>561975</xdr:colOff>
      <xdr:row>26</xdr:row>
      <xdr:rowOff>28575</xdr:rowOff>
    </xdr:to>
    <xdr:pic>
      <xdr:nvPicPr>
        <xdr:cNvPr id="11" name="Text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34425" y="455295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95250</xdr:rowOff>
    </xdr:from>
    <xdr:to>
      <xdr:col>10</xdr:col>
      <xdr:colOff>66675</xdr:colOff>
      <xdr:row>6</xdr:row>
      <xdr:rowOff>123825</xdr:rowOff>
    </xdr:to>
    <xdr:pic>
      <xdr:nvPicPr>
        <xdr:cNvPr id="12" name="Text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19700" y="11525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57150</xdr:rowOff>
    </xdr:from>
    <xdr:to>
      <xdr:col>10</xdr:col>
      <xdr:colOff>285750</xdr:colOff>
      <xdr:row>4</xdr:row>
      <xdr:rowOff>9525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5524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4</xdr:row>
      <xdr:rowOff>133350</xdr:rowOff>
    </xdr:from>
    <xdr:to>
      <xdr:col>14</xdr:col>
      <xdr:colOff>647700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4695825" y="990600"/>
        <a:ext cx="46196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257175</xdr:colOff>
      <xdr:row>8</xdr:row>
      <xdr:rowOff>171450</xdr:rowOff>
    </xdr:from>
    <xdr:to>
      <xdr:col>7</xdr:col>
      <xdr:colOff>285750</xdr:colOff>
      <xdr:row>10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790700"/>
          <a:ext cx="971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6</xdr:row>
      <xdr:rowOff>142875</xdr:rowOff>
    </xdr:from>
    <xdr:to>
      <xdr:col>7</xdr:col>
      <xdr:colOff>285750</xdr:colOff>
      <xdr:row>8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140017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33</xdr:row>
      <xdr:rowOff>0</xdr:rowOff>
    </xdr:from>
    <xdr:to>
      <xdr:col>14</xdr:col>
      <xdr:colOff>247650</xdr:colOff>
      <xdr:row>35</xdr:row>
      <xdr:rowOff>76200</xdr:rowOff>
    </xdr:to>
    <xdr:pic>
      <xdr:nvPicPr>
        <xdr:cNvPr id="4" name="Wei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592455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32</xdr:row>
      <xdr:rowOff>57150</xdr:rowOff>
    </xdr:from>
    <xdr:to>
      <xdr:col>12</xdr:col>
      <xdr:colOff>276225</xdr:colOff>
      <xdr:row>36</xdr:row>
      <xdr:rowOff>133350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96075" y="578167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114300</xdr:rowOff>
    </xdr:from>
    <xdr:to>
      <xdr:col>5</xdr:col>
      <xdr:colOff>266700</xdr:colOff>
      <xdr:row>12</xdr:row>
      <xdr:rowOff>133350</xdr:rowOff>
    </xdr:to>
    <xdr:pic>
      <xdr:nvPicPr>
        <xdr:cNvPr id="6" name="List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09600"/>
          <a:ext cx="2514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5</xdr:col>
      <xdr:colOff>628650</xdr:colOff>
      <xdr:row>22</xdr:row>
      <xdr:rowOff>95250</xdr:rowOff>
    </xdr:to>
    <xdr:pic>
      <xdr:nvPicPr>
        <xdr:cNvPr id="7" name="Combo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3952875"/>
          <a:ext cx="2867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66675</xdr:rowOff>
    </xdr:from>
    <xdr:to>
      <xdr:col>14</xdr:col>
      <xdr:colOff>685800</xdr:colOff>
      <xdr:row>27</xdr:row>
      <xdr:rowOff>133350</xdr:rowOff>
    </xdr:to>
    <xdr:pic>
      <xdr:nvPicPr>
        <xdr:cNvPr id="8" name="Text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43950" y="48196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5</xdr:row>
      <xdr:rowOff>152400</xdr:rowOff>
    </xdr:from>
    <xdr:to>
      <xdr:col>9</xdr:col>
      <xdr:colOff>742950</xdr:colOff>
      <xdr:row>7</xdr:row>
      <xdr:rowOff>19050</xdr:rowOff>
    </xdr:to>
    <xdr:pic>
      <xdr:nvPicPr>
        <xdr:cNvPr id="9" name="TextBox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05375" y="1209675"/>
          <a:ext cx="857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57150</xdr:rowOff>
    </xdr:from>
    <xdr:to>
      <xdr:col>10</xdr:col>
      <xdr:colOff>285750</xdr:colOff>
      <xdr:row>4</xdr:row>
      <xdr:rowOff>9525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19675" y="5524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14</xdr:row>
      <xdr:rowOff>133350</xdr:rowOff>
    </xdr:from>
    <xdr:to>
      <xdr:col>7</xdr:col>
      <xdr:colOff>295275</xdr:colOff>
      <xdr:row>16</xdr:row>
      <xdr:rowOff>0</xdr:rowOff>
    </xdr:to>
    <xdr:pic>
      <xdr:nvPicPr>
        <xdr:cNvPr id="11" name="ScrollBar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95650" y="286702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16</xdr:row>
      <xdr:rowOff>142875</xdr:rowOff>
    </xdr:from>
    <xdr:to>
      <xdr:col>7</xdr:col>
      <xdr:colOff>295275</xdr:colOff>
      <xdr:row>18</xdr:row>
      <xdr:rowOff>9525</xdr:rowOff>
    </xdr:to>
    <xdr:pic>
      <xdr:nvPicPr>
        <xdr:cNvPr id="12" name="ScrollBar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95650" y="323850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85725</xdr:rowOff>
    </xdr:from>
    <xdr:to>
      <xdr:col>16</xdr:col>
      <xdr:colOff>685800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4676775" y="962025"/>
        <a:ext cx="44577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17</xdr:row>
      <xdr:rowOff>142875</xdr:rowOff>
    </xdr:from>
    <xdr:to>
      <xdr:col>10</xdr:col>
      <xdr:colOff>171450</xdr:colOff>
      <xdr:row>19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35242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161925</xdr:rowOff>
    </xdr:from>
    <xdr:to>
      <xdr:col>10</xdr:col>
      <xdr:colOff>142875</xdr:colOff>
      <xdr:row>22</xdr:row>
      <xdr:rowOff>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0957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24</xdr:row>
      <xdr:rowOff>9525</xdr:rowOff>
    </xdr:from>
    <xdr:to>
      <xdr:col>10</xdr:col>
      <xdr:colOff>161925</xdr:colOff>
      <xdr:row>25</xdr:row>
      <xdr:rowOff>38100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471487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30</xdr:row>
      <xdr:rowOff>76200</xdr:rowOff>
    </xdr:from>
    <xdr:to>
      <xdr:col>16</xdr:col>
      <xdr:colOff>514350</xdr:colOff>
      <xdr:row>32</xdr:row>
      <xdr:rowOff>114300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579120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30</xdr:row>
      <xdr:rowOff>66675</xdr:rowOff>
    </xdr:from>
    <xdr:to>
      <xdr:col>13</xdr:col>
      <xdr:colOff>361950</xdr:colOff>
      <xdr:row>32</xdr:row>
      <xdr:rowOff>104775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5781675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29</xdr:row>
      <xdr:rowOff>85725</xdr:rowOff>
    </xdr:from>
    <xdr:to>
      <xdr:col>14</xdr:col>
      <xdr:colOff>752475</xdr:colOff>
      <xdr:row>34</xdr:row>
      <xdr:rowOff>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563880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104775</xdr:rowOff>
    </xdr:from>
    <xdr:to>
      <xdr:col>6</xdr:col>
      <xdr:colOff>219075</xdr:colOff>
      <xdr:row>17</xdr:row>
      <xdr:rowOff>9525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3162300"/>
          <a:ext cx="3190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6</xdr:col>
      <xdr:colOff>76200</xdr:colOff>
      <xdr:row>10</xdr:row>
      <xdr:rowOff>76200</xdr:rowOff>
    </xdr:to>
    <xdr:pic>
      <xdr:nvPicPr>
        <xdr:cNvPr id="9" name="List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038225"/>
          <a:ext cx="3009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</xdr:row>
      <xdr:rowOff>142875</xdr:rowOff>
    </xdr:from>
    <xdr:to>
      <xdr:col>14</xdr:col>
      <xdr:colOff>85725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019675" y="1095375"/>
        <a:ext cx="42862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295275</xdr:colOff>
      <xdr:row>9</xdr:row>
      <xdr:rowOff>133350</xdr:rowOff>
    </xdr:from>
    <xdr:to>
      <xdr:col>6</xdr:col>
      <xdr:colOff>523875</xdr:colOff>
      <xdr:row>10</xdr:row>
      <xdr:rowOff>190500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133600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12</xdr:row>
      <xdr:rowOff>180975</xdr:rowOff>
    </xdr:from>
    <xdr:to>
      <xdr:col>6</xdr:col>
      <xdr:colOff>533400</xdr:colOff>
      <xdr:row>14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733675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15</xdr:row>
      <xdr:rowOff>180975</xdr:rowOff>
    </xdr:from>
    <xdr:to>
      <xdr:col>6</xdr:col>
      <xdr:colOff>523875</xdr:colOff>
      <xdr:row>17</xdr:row>
      <xdr:rowOff>9525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3314700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19</xdr:row>
      <xdr:rowOff>0</xdr:rowOff>
    </xdr:from>
    <xdr:to>
      <xdr:col>6</xdr:col>
      <xdr:colOff>514350</xdr:colOff>
      <xdr:row>20</xdr:row>
      <xdr:rowOff>19050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" y="3905250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31</xdr:row>
      <xdr:rowOff>114300</xdr:rowOff>
    </xdr:from>
    <xdr:to>
      <xdr:col>14</xdr:col>
      <xdr:colOff>0</xdr:colOff>
      <xdr:row>34</xdr:row>
      <xdr:rowOff>28575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53400" y="600075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31</xdr:row>
      <xdr:rowOff>114300</xdr:rowOff>
    </xdr:from>
    <xdr:to>
      <xdr:col>9</xdr:col>
      <xdr:colOff>257175</xdr:colOff>
      <xdr:row>34</xdr:row>
      <xdr:rowOff>28575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600075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30</xdr:row>
      <xdr:rowOff>95250</xdr:rowOff>
    </xdr:from>
    <xdr:to>
      <xdr:col>12</xdr:col>
      <xdr:colOff>161925</xdr:colOff>
      <xdr:row>35</xdr:row>
      <xdr:rowOff>47625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72300" y="581977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95250</xdr:rowOff>
    </xdr:from>
    <xdr:to>
      <xdr:col>4</xdr:col>
      <xdr:colOff>219075</xdr:colOff>
      <xdr:row>16</xdr:row>
      <xdr:rowOff>142875</xdr:rowOff>
    </xdr:to>
    <xdr:pic>
      <xdr:nvPicPr>
        <xdr:cNvPr id="9" name="Combo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3228975"/>
          <a:ext cx="3038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3</xdr:col>
      <xdr:colOff>1095375</xdr:colOff>
      <xdr:row>8</xdr:row>
      <xdr:rowOff>104775</xdr:rowOff>
    </xdr:to>
    <xdr:pic>
      <xdr:nvPicPr>
        <xdr:cNvPr id="10" name="List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209675"/>
          <a:ext cx="2733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4</xdr:col>
      <xdr:colOff>0</xdr:colOff>
      <xdr:row>10</xdr:row>
      <xdr:rowOff>161925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0</xdr:rowOff>
    </xdr:from>
    <xdr:to>
      <xdr:col>5</xdr:col>
      <xdr:colOff>76200</xdr:colOff>
      <xdr:row>18</xdr:row>
      <xdr:rowOff>66675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3171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9</xdr:row>
      <xdr:rowOff>0</xdr:rowOff>
    </xdr:from>
    <xdr:to>
      <xdr:col>6</xdr:col>
      <xdr:colOff>238125</xdr:colOff>
      <xdr:row>10</xdr:row>
      <xdr:rowOff>19050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828800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266700</xdr:colOff>
      <xdr:row>13</xdr:row>
      <xdr:rowOff>19050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2428875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4</xdr:row>
      <xdr:rowOff>76200</xdr:rowOff>
    </xdr:from>
    <xdr:to>
      <xdr:col>12</xdr:col>
      <xdr:colOff>466725</xdr:colOff>
      <xdr:row>24</xdr:row>
      <xdr:rowOff>85725</xdr:rowOff>
    </xdr:to>
    <xdr:graphicFrame>
      <xdr:nvGraphicFramePr>
        <xdr:cNvPr id="5" name="Chart 5"/>
        <xdr:cNvGraphicFramePr/>
      </xdr:nvGraphicFramePr>
      <xdr:xfrm>
        <a:off x="5124450" y="962025"/>
        <a:ext cx="402907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561975</xdr:colOff>
      <xdr:row>26</xdr:row>
      <xdr:rowOff>38100</xdr:rowOff>
    </xdr:from>
    <xdr:to>
      <xdr:col>10</xdr:col>
      <xdr:colOff>685800</xdr:colOff>
      <xdr:row>30</xdr:row>
      <xdr:rowOff>152400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62775" y="477202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27</xdr:row>
      <xdr:rowOff>0</xdr:rowOff>
    </xdr:from>
    <xdr:to>
      <xdr:col>9</xdr:col>
      <xdr:colOff>104775</xdr:colOff>
      <xdr:row>29</xdr:row>
      <xdr:rowOff>76200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489585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114300</xdr:colOff>
      <xdr:row>25</xdr:row>
      <xdr:rowOff>66675</xdr:rowOff>
    </xdr:from>
    <xdr:ext cx="0" cy="1390650"/>
    <xdr:sp>
      <xdr:nvSpPr>
        <xdr:cNvPr id="1" name="AutoShape 5"/>
        <xdr:cNvSpPr>
          <a:spLocks/>
        </xdr:cNvSpPr>
      </xdr:nvSpPr>
      <xdr:spPr>
        <a:xfrm>
          <a:off x="13935075" y="41529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L31"/>
  <sheetViews>
    <sheetView zoomScale="85" zoomScaleNormal="85" workbookViewId="0" topLeftCell="A1">
      <selection activeCell="M11" sqref="M11"/>
    </sheetView>
  </sheetViews>
  <sheetFormatPr defaultColWidth="11.421875" defaultRowHeight="12.75"/>
  <cols>
    <col min="1" max="16384" width="11.421875" style="1" customWidth="1"/>
  </cols>
  <sheetData>
    <row r="1" spans="1:12" ht="24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34" t="s">
        <v>56</v>
      </c>
    </row>
    <row r="11" spans="4:6" ht="24.75">
      <c r="D11" s="68" t="s">
        <v>9</v>
      </c>
      <c r="E11" s="68"/>
      <c r="F11" s="68"/>
    </row>
    <row r="16" spans="4:7" ht="24.75">
      <c r="D16" s="68" t="s">
        <v>10</v>
      </c>
      <c r="E16" s="68"/>
      <c r="F16" s="68"/>
      <c r="G16" s="68"/>
    </row>
    <row r="21" spans="4:6" ht="24.75">
      <c r="D21" s="68" t="s">
        <v>11</v>
      </c>
      <c r="E21" s="68"/>
      <c r="F21" s="68"/>
    </row>
    <row r="26" spans="4:6" ht="24.75">
      <c r="D26" s="68" t="s">
        <v>173</v>
      </c>
      <c r="E26" s="68"/>
      <c r="F26" s="68"/>
    </row>
    <row r="31" spans="4:7" ht="24.75">
      <c r="D31" s="68"/>
      <c r="E31" s="68"/>
      <c r="F31" s="68"/>
      <c r="G31" s="68"/>
    </row>
  </sheetData>
  <sheetProtection/>
  <mergeCells count="6">
    <mergeCell ref="A1:K1"/>
    <mergeCell ref="D16:G16"/>
    <mergeCell ref="D31:G31"/>
    <mergeCell ref="D26:F26"/>
    <mergeCell ref="D11:F11"/>
    <mergeCell ref="D21:F2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P954"/>
  <sheetViews>
    <sheetView zoomScale="85" zoomScaleNormal="85" workbookViewId="0" topLeftCell="A1">
      <selection activeCell="A1" sqref="A1:N1"/>
    </sheetView>
  </sheetViews>
  <sheetFormatPr defaultColWidth="11.421875" defaultRowHeight="12.75"/>
  <cols>
    <col min="1" max="1" width="5.140625" style="1" customWidth="1"/>
    <col min="2" max="2" width="8.00390625" style="1" customWidth="1"/>
    <col min="3" max="3" width="4.57421875" style="1" bestFit="1" customWidth="1"/>
    <col min="4" max="4" width="11.421875" style="1" customWidth="1"/>
    <col min="5" max="5" width="4.57421875" style="1" bestFit="1" customWidth="1"/>
    <col min="6" max="6" width="11.421875" style="1" customWidth="1"/>
    <col min="7" max="7" width="14.140625" style="1" customWidth="1"/>
    <col min="8" max="8" width="4.57421875" style="1" bestFit="1" customWidth="1"/>
    <col min="9" max="13" width="11.421875" style="1" customWidth="1"/>
    <col min="14" max="14" width="9.00390625" style="1" customWidth="1"/>
    <col min="15" max="16384" width="11.421875" style="1" customWidth="1"/>
  </cols>
  <sheetData>
    <row r="1" spans="1:16" ht="26.25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3" t="s">
        <v>56</v>
      </c>
      <c r="P1" s="25"/>
    </row>
    <row r="2" spans="4:11" ht="12.75">
      <c r="D2" s="5"/>
      <c r="F2" s="67" t="s">
        <v>87</v>
      </c>
      <c r="G2" s="71"/>
      <c r="H2" s="71"/>
      <c r="I2" s="71"/>
      <c r="J2" s="71"/>
      <c r="K2" s="71"/>
    </row>
    <row r="3" spans="6:7" ht="12.75">
      <c r="F3" s="52"/>
      <c r="G3" s="52"/>
    </row>
    <row r="4" spans="6:7" ht="15.75">
      <c r="F4" s="43" t="s">
        <v>0</v>
      </c>
      <c r="G4" s="44">
        <f>I8</f>
        <v>3.1999999999999993</v>
      </c>
    </row>
    <row r="5" spans="6:7" ht="15.75">
      <c r="F5" s="43" t="s">
        <v>1</v>
      </c>
      <c r="G5" s="44">
        <f>I10</f>
        <v>0</v>
      </c>
    </row>
    <row r="6" spans="1:7" ht="15.75">
      <c r="A6" s="32"/>
      <c r="B6" s="32"/>
      <c r="C6" s="31"/>
      <c r="F6" s="49"/>
      <c r="G6" s="50" t="s">
        <v>61</v>
      </c>
    </row>
    <row r="7" spans="1:7" ht="12.75">
      <c r="A7" s="23"/>
      <c r="B7" s="23"/>
      <c r="F7" s="49"/>
      <c r="G7" s="50"/>
    </row>
    <row r="8" spans="1:10" ht="15.75">
      <c r="A8" s="16"/>
      <c r="B8" s="16"/>
      <c r="F8" s="49"/>
      <c r="G8" s="51" t="s">
        <v>0</v>
      </c>
      <c r="I8" s="5">
        <f>J11/5-19</f>
        <v>3.1999999999999993</v>
      </c>
      <c r="J8" s="35">
        <v>45</v>
      </c>
    </row>
    <row r="9" spans="1:10" ht="15">
      <c r="A9" s="16"/>
      <c r="B9" s="16"/>
      <c r="C9" s="28"/>
      <c r="F9" s="49"/>
      <c r="G9" s="50"/>
      <c r="I9" s="5"/>
      <c r="J9" s="35"/>
    </row>
    <row r="10" spans="1:10" ht="15.75">
      <c r="A10" s="16"/>
      <c r="B10" s="16"/>
      <c r="C10" s="28"/>
      <c r="F10" s="49"/>
      <c r="G10" s="51" t="s">
        <v>1</v>
      </c>
      <c r="I10" s="5">
        <f>J8/5-9</f>
        <v>0</v>
      </c>
      <c r="J10" s="35"/>
    </row>
    <row r="11" spans="1:10" ht="12.75">
      <c r="A11" s="16"/>
      <c r="B11" s="16"/>
      <c r="F11" s="52"/>
      <c r="G11" s="52"/>
      <c r="J11" s="35">
        <v>111</v>
      </c>
    </row>
    <row r="12" spans="1:7" ht="15.75">
      <c r="A12" s="16"/>
      <c r="B12" s="16"/>
      <c r="F12" s="43" t="s">
        <v>0</v>
      </c>
      <c r="G12" s="44">
        <f>I16-G4</f>
        <v>1</v>
      </c>
    </row>
    <row r="13" spans="1:7" ht="15.75">
      <c r="A13" s="16"/>
      <c r="B13" s="16"/>
      <c r="F13" s="43" t="s">
        <v>1</v>
      </c>
      <c r="G13" s="44">
        <f>I18-G5</f>
        <v>-16.4</v>
      </c>
    </row>
    <row r="14" spans="1:7" ht="12.75">
      <c r="A14" s="16"/>
      <c r="B14" s="16"/>
      <c r="G14" s="5" t="s">
        <v>60</v>
      </c>
    </row>
    <row r="15" spans="1:7" ht="12.75">
      <c r="A15" s="16"/>
      <c r="B15" s="16"/>
      <c r="G15" s="5"/>
    </row>
    <row r="16" spans="1:10" ht="15.75">
      <c r="A16" s="16"/>
      <c r="B16" s="16"/>
      <c r="G16" s="17" t="s">
        <v>0</v>
      </c>
      <c r="I16" s="5">
        <f>J16/5-10</f>
        <v>4.199999999999999</v>
      </c>
      <c r="J16" s="35">
        <v>71</v>
      </c>
    </row>
    <row r="17" spans="1:10" ht="12.75">
      <c r="A17" s="16"/>
      <c r="B17" s="16"/>
      <c r="G17" s="5"/>
      <c r="I17" s="5"/>
      <c r="J17" s="35"/>
    </row>
    <row r="18" spans="1:10" ht="15.75">
      <c r="A18" s="16"/>
      <c r="B18" s="16"/>
      <c r="G18" s="17" t="s">
        <v>1</v>
      </c>
      <c r="I18" s="5">
        <f>J18/5-20</f>
        <v>-16.4</v>
      </c>
      <c r="J18" s="35">
        <v>18</v>
      </c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3" spans="1:2" ht="15.75">
      <c r="A33" s="69"/>
      <c r="B33" s="69"/>
    </row>
    <row r="34" spans="1:2" ht="12.75">
      <c r="A34" s="23"/>
      <c r="B34" s="23"/>
    </row>
    <row r="35" spans="1:2" ht="12.75">
      <c r="A35" s="36"/>
      <c r="B35" s="36"/>
    </row>
    <row r="36" ht="12.75"/>
    <row r="37" ht="12.75"/>
    <row r="38" ht="12.75"/>
    <row r="40" spans="2:6" ht="15">
      <c r="B40" s="2"/>
      <c r="C40" s="2"/>
      <c r="D40" s="2"/>
      <c r="E40" s="2"/>
      <c r="F40" s="3"/>
    </row>
    <row r="41" spans="1:12" ht="15">
      <c r="A41" s="49"/>
      <c r="B41" s="58"/>
      <c r="C41" s="58"/>
      <c r="D41" s="58"/>
      <c r="E41" s="58"/>
      <c r="F41" s="59"/>
      <c r="G41" s="49"/>
      <c r="H41" s="49"/>
      <c r="I41" s="49"/>
      <c r="J41" s="49"/>
      <c r="K41" s="49"/>
      <c r="L41" s="49"/>
    </row>
    <row r="42" spans="1:12" ht="15">
      <c r="A42" s="49"/>
      <c r="B42" s="58"/>
      <c r="C42" s="58"/>
      <c r="D42" s="58"/>
      <c r="E42" s="58"/>
      <c r="F42" s="58"/>
      <c r="G42" s="49"/>
      <c r="H42" s="49"/>
      <c r="I42" s="49"/>
      <c r="J42" s="49"/>
      <c r="K42" s="49"/>
      <c r="L42" s="49"/>
    </row>
    <row r="43" spans="1:1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5">
      <c r="A52" s="49"/>
      <c r="B52" s="60"/>
      <c r="C52" s="60"/>
      <c r="D52" s="60"/>
      <c r="E52" s="60"/>
      <c r="F52" s="60"/>
      <c r="G52" s="60"/>
      <c r="H52" s="49"/>
      <c r="I52" s="49"/>
      <c r="J52" s="49"/>
      <c r="K52" s="49"/>
      <c r="L52" s="49"/>
    </row>
    <row r="53" spans="1:12" ht="15">
      <c r="A53" s="49"/>
      <c r="B53" s="60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5">
      <c r="A54" s="52"/>
      <c r="B54" s="44"/>
      <c r="C54" s="52"/>
      <c r="D54" s="52"/>
      <c r="E54" s="52"/>
      <c r="F54" s="52"/>
      <c r="G54" s="52"/>
      <c r="H54" s="52"/>
      <c r="I54" s="52"/>
      <c r="J54" s="52"/>
      <c r="K54" s="52"/>
      <c r="L54" s="49"/>
    </row>
    <row r="55" spans="1:12" ht="12.75">
      <c r="A55" s="52" t="s">
        <v>127</v>
      </c>
      <c r="B55" s="52"/>
      <c r="C55" s="52"/>
      <c r="D55" s="52"/>
      <c r="E55" s="52"/>
      <c r="F55" s="52"/>
      <c r="G55" s="52" t="s">
        <v>62</v>
      </c>
      <c r="H55" s="52"/>
      <c r="I55" s="52"/>
      <c r="J55" s="52"/>
      <c r="K55" s="52"/>
      <c r="L55" s="49"/>
    </row>
    <row r="56" spans="1:12" ht="12.75">
      <c r="A56" s="61" t="s">
        <v>22</v>
      </c>
      <c r="B56" s="52"/>
      <c r="C56" s="52"/>
      <c r="D56" s="52"/>
      <c r="E56" s="52"/>
      <c r="F56" s="52"/>
      <c r="G56" s="52" t="s">
        <v>63</v>
      </c>
      <c r="H56" s="52"/>
      <c r="I56" s="52"/>
      <c r="J56" s="52"/>
      <c r="K56" s="52"/>
      <c r="L56" s="49"/>
    </row>
    <row r="57" spans="1:12" ht="12.75">
      <c r="A57" s="61" t="s">
        <v>177</v>
      </c>
      <c r="B57" s="52"/>
      <c r="C57" s="52"/>
      <c r="D57" s="52"/>
      <c r="E57" s="52"/>
      <c r="F57" s="52"/>
      <c r="G57" s="52" t="s">
        <v>64</v>
      </c>
      <c r="H57" s="52"/>
      <c r="I57" s="52"/>
      <c r="J57" s="52"/>
      <c r="K57" s="52"/>
      <c r="L57" s="49"/>
    </row>
    <row r="58" spans="1:12" ht="12.75">
      <c r="A58" s="61" t="s">
        <v>178</v>
      </c>
      <c r="B58" s="52"/>
      <c r="C58" s="52"/>
      <c r="D58" s="52"/>
      <c r="E58" s="52"/>
      <c r="F58" s="52"/>
      <c r="G58" s="52" t="s">
        <v>65</v>
      </c>
      <c r="H58" s="52"/>
      <c r="I58" s="52"/>
      <c r="J58" s="52"/>
      <c r="K58" s="52"/>
      <c r="L58" s="49"/>
    </row>
    <row r="59" spans="1:12" ht="12.75">
      <c r="A59" s="62" t="s">
        <v>179</v>
      </c>
      <c r="B59" s="52"/>
      <c r="C59" s="52"/>
      <c r="D59" s="52"/>
      <c r="E59" s="52"/>
      <c r="F59" s="52"/>
      <c r="G59" s="52" t="s">
        <v>66</v>
      </c>
      <c r="H59" s="52"/>
      <c r="I59" s="52"/>
      <c r="J59" s="52"/>
      <c r="K59" s="52"/>
      <c r="L59" s="49"/>
    </row>
    <row r="60" spans="1:12" ht="12.75">
      <c r="A60" s="52" t="s">
        <v>26</v>
      </c>
      <c r="B60" s="52"/>
      <c r="C60" s="52"/>
      <c r="D60" s="52"/>
      <c r="E60" s="52"/>
      <c r="F60" s="52"/>
      <c r="G60" s="52" t="s">
        <v>174</v>
      </c>
      <c r="H60" s="52"/>
      <c r="I60" s="52"/>
      <c r="J60" s="52"/>
      <c r="K60" s="52"/>
      <c r="L60" s="49"/>
    </row>
    <row r="61" spans="1:12" ht="12.75">
      <c r="A61" s="52"/>
      <c r="B61" s="52"/>
      <c r="C61" s="52"/>
      <c r="D61" s="52"/>
      <c r="E61" s="52"/>
      <c r="F61" s="52"/>
      <c r="G61" s="52" t="s">
        <v>68</v>
      </c>
      <c r="H61" s="52"/>
      <c r="I61" s="52"/>
      <c r="J61" s="52"/>
      <c r="K61" s="52"/>
      <c r="L61" s="49"/>
    </row>
    <row r="62" spans="1:12" ht="12.75">
      <c r="A62" s="61" t="s">
        <v>180</v>
      </c>
      <c r="B62" s="52"/>
      <c r="C62" s="52"/>
      <c r="D62" s="52"/>
      <c r="E62" s="52"/>
      <c r="F62" s="52"/>
      <c r="G62" s="52" t="s">
        <v>69</v>
      </c>
      <c r="H62" s="52"/>
      <c r="I62" s="52"/>
      <c r="J62" s="52"/>
      <c r="K62" s="52"/>
      <c r="L62" s="49"/>
    </row>
    <row r="63" spans="1:12" ht="12.75">
      <c r="A63" s="62" t="s">
        <v>181</v>
      </c>
      <c r="B63" s="52"/>
      <c r="C63" s="52"/>
      <c r="D63" s="52"/>
      <c r="E63" s="52"/>
      <c r="F63" s="52"/>
      <c r="G63" s="52" t="s">
        <v>70</v>
      </c>
      <c r="H63" s="52"/>
      <c r="I63" s="52"/>
      <c r="J63" s="52"/>
      <c r="K63" s="52"/>
      <c r="L63" s="49"/>
    </row>
    <row r="64" spans="1:12" ht="12.75">
      <c r="A64" s="62" t="s">
        <v>27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49"/>
    </row>
    <row r="65" spans="1:12" ht="12.75">
      <c r="A65" s="62" t="s">
        <v>182</v>
      </c>
      <c r="B65" s="52"/>
      <c r="C65" s="52"/>
      <c r="D65" s="52"/>
      <c r="E65" s="52"/>
      <c r="F65" s="52"/>
      <c r="G65" s="52" t="s">
        <v>67</v>
      </c>
      <c r="H65" s="52"/>
      <c r="I65" s="52"/>
      <c r="J65" s="52"/>
      <c r="K65" s="52"/>
      <c r="L65" s="49"/>
    </row>
    <row r="66" spans="1:12" ht="12.75">
      <c r="A66" s="52" t="s">
        <v>183</v>
      </c>
      <c r="B66" s="52"/>
      <c r="C66" s="52"/>
      <c r="D66" s="52"/>
      <c r="E66" s="52"/>
      <c r="F66" s="52"/>
      <c r="G66" s="52" t="s">
        <v>71</v>
      </c>
      <c r="H66" s="52"/>
      <c r="I66" s="52"/>
      <c r="J66" s="52"/>
      <c r="K66" s="52"/>
      <c r="L66" s="49"/>
    </row>
    <row r="67" spans="1:12" ht="12.75">
      <c r="A67" s="52"/>
      <c r="B67" s="52"/>
      <c r="C67" s="52"/>
      <c r="D67" s="52"/>
      <c r="E67" s="52"/>
      <c r="F67" s="52"/>
      <c r="G67" s="52" t="s">
        <v>72</v>
      </c>
      <c r="H67" s="52"/>
      <c r="I67" s="52"/>
      <c r="J67" s="52"/>
      <c r="K67" s="52"/>
      <c r="L67" s="49"/>
    </row>
    <row r="68" spans="1:12" ht="12.75">
      <c r="A68" s="62" t="s">
        <v>184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49"/>
    </row>
    <row r="69" spans="1:12" ht="12.75">
      <c r="A69" s="62" t="s">
        <v>185</v>
      </c>
      <c r="B69" s="52"/>
      <c r="C69" s="52"/>
      <c r="D69" s="52"/>
      <c r="E69" s="52"/>
      <c r="F69" s="52"/>
      <c r="G69" s="52" t="s">
        <v>73</v>
      </c>
      <c r="H69" s="52"/>
      <c r="I69" s="52"/>
      <c r="J69" s="52"/>
      <c r="K69" s="52"/>
      <c r="L69" s="49"/>
    </row>
    <row r="70" spans="1:12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49"/>
    </row>
    <row r="71" spans="1:12" ht="12.75">
      <c r="A71" s="52"/>
      <c r="B71" s="52"/>
      <c r="C71" s="52"/>
      <c r="D71" s="52"/>
      <c r="E71" s="52"/>
      <c r="F71" s="52"/>
      <c r="G71" s="52" t="s">
        <v>74</v>
      </c>
      <c r="H71" s="52"/>
      <c r="I71" s="52"/>
      <c r="J71" s="52"/>
      <c r="K71" s="52"/>
      <c r="L71" s="49"/>
    </row>
    <row r="72" spans="1:12" ht="12.75">
      <c r="A72" s="52"/>
      <c r="B72" s="52"/>
      <c r="C72" s="52"/>
      <c r="D72" s="52"/>
      <c r="E72" s="52"/>
      <c r="F72" s="52"/>
      <c r="G72" s="52" t="s">
        <v>75</v>
      </c>
      <c r="H72" s="52"/>
      <c r="I72" s="52"/>
      <c r="J72" s="52"/>
      <c r="K72" s="52"/>
      <c r="L72" s="49"/>
    </row>
    <row r="73" spans="1:12" ht="12.75">
      <c r="A73" s="52"/>
      <c r="B73" s="52"/>
      <c r="C73" s="52"/>
      <c r="D73" s="52"/>
      <c r="E73" s="52"/>
      <c r="F73" s="52"/>
      <c r="G73" s="52" t="s">
        <v>76</v>
      </c>
      <c r="H73" s="52"/>
      <c r="I73" s="52"/>
      <c r="J73" s="52"/>
      <c r="K73" s="52"/>
      <c r="L73" s="49"/>
    </row>
    <row r="74" spans="1:12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49"/>
    </row>
    <row r="75" spans="1:12" ht="12.75">
      <c r="A75" s="52"/>
      <c r="B75" s="52"/>
      <c r="C75" s="52"/>
      <c r="D75" s="52"/>
      <c r="E75" s="52"/>
      <c r="F75" s="52"/>
      <c r="G75" s="52" t="s">
        <v>77</v>
      </c>
      <c r="H75" s="52"/>
      <c r="I75" s="52"/>
      <c r="J75" s="52"/>
      <c r="K75" s="52"/>
      <c r="L75" s="49"/>
    </row>
    <row r="76" spans="1:12" ht="12.75">
      <c r="A76" s="52"/>
      <c r="B76" s="52"/>
      <c r="C76" s="52"/>
      <c r="D76" s="52"/>
      <c r="E76" s="52"/>
      <c r="F76" s="52"/>
      <c r="G76" s="52" t="s">
        <v>175</v>
      </c>
      <c r="H76" s="52"/>
      <c r="I76" s="52"/>
      <c r="J76" s="52"/>
      <c r="K76" s="52"/>
      <c r="L76" s="49"/>
    </row>
    <row r="77" spans="1:12" ht="12.75">
      <c r="A77" s="52"/>
      <c r="B77" s="52"/>
      <c r="C77" s="52"/>
      <c r="D77" s="52"/>
      <c r="E77" s="52"/>
      <c r="F77" s="52"/>
      <c r="G77" s="52" t="s">
        <v>78</v>
      </c>
      <c r="H77" s="52"/>
      <c r="I77" s="52"/>
      <c r="J77" s="52"/>
      <c r="K77" s="52"/>
      <c r="L77" s="49"/>
    </row>
    <row r="78" spans="1:12" ht="12.75">
      <c r="A78" s="52"/>
      <c r="B78" s="52"/>
      <c r="C78" s="52"/>
      <c r="D78" s="52"/>
      <c r="E78" s="52"/>
      <c r="F78" s="52"/>
      <c r="G78" s="52" t="s">
        <v>79</v>
      </c>
      <c r="H78" s="52"/>
      <c r="I78" s="52"/>
      <c r="J78" s="52"/>
      <c r="K78" s="52"/>
      <c r="L78" s="49"/>
    </row>
    <row r="79" spans="1:12" ht="12.75">
      <c r="A79" s="52"/>
      <c r="B79" s="52"/>
      <c r="C79" s="52"/>
      <c r="D79" s="52"/>
      <c r="E79" s="52"/>
      <c r="F79" s="52"/>
      <c r="G79" s="52" t="s">
        <v>80</v>
      </c>
      <c r="H79" s="52"/>
      <c r="I79" s="52"/>
      <c r="J79" s="52"/>
      <c r="K79" s="52"/>
      <c r="L79" s="49"/>
    </row>
    <row r="80" spans="1:12" ht="12.75">
      <c r="A80" s="52"/>
      <c r="B80" s="52"/>
      <c r="C80" s="52"/>
      <c r="D80" s="52"/>
      <c r="E80" s="52"/>
      <c r="F80" s="52"/>
      <c r="G80" s="52" t="s">
        <v>176</v>
      </c>
      <c r="H80" s="52"/>
      <c r="I80" s="52"/>
      <c r="J80" s="52"/>
      <c r="K80" s="52"/>
      <c r="L80" s="49"/>
    </row>
    <row r="81" spans="1:12" ht="12.75">
      <c r="A81" s="52"/>
      <c r="B81" s="52"/>
      <c r="C81" s="52"/>
      <c r="D81" s="52"/>
      <c r="E81" s="52"/>
      <c r="F81" s="52"/>
      <c r="G81" s="52" t="s">
        <v>81</v>
      </c>
      <c r="H81" s="52"/>
      <c r="I81" s="52"/>
      <c r="J81" s="52"/>
      <c r="K81" s="52"/>
      <c r="L81" s="49"/>
    </row>
    <row r="82" spans="1:12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49"/>
    </row>
    <row r="83" spans="1:12" ht="15">
      <c r="A83" s="52" t="s">
        <v>12</v>
      </c>
      <c r="B83" s="44"/>
      <c r="C83" s="44"/>
      <c r="D83" s="44"/>
      <c r="E83" s="55"/>
      <c r="F83" s="52"/>
      <c r="G83" s="52"/>
      <c r="H83" s="52"/>
      <c r="I83" s="52"/>
      <c r="J83" s="52"/>
      <c r="K83" s="52"/>
      <c r="L83" s="49"/>
    </row>
    <row r="84" spans="1:12" ht="15">
      <c r="A84" s="52" t="s">
        <v>13</v>
      </c>
      <c r="B84" s="55"/>
      <c r="C84" s="52"/>
      <c r="D84" s="52"/>
      <c r="E84" s="52"/>
      <c r="F84" s="52"/>
      <c r="G84" s="52"/>
      <c r="H84" s="52"/>
      <c r="I84" s="52"/>
      <c r="J84" s="52"/>
      <c r="K84" s="52"/>
      <c r="L84" s="49"/>
    </row>
    <row r="85" spans="1:12" ht="12.75">
      <c r="A85" s="52" t="s">
        <v>17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49"/>
    </row>
    <row r="86" spans="1:12" ht="15">
      <c r="A86" s="52" t="s">
        <v>18</v>
      </c>
      <c r="B86" s="63"/>
      <c r="C86" s="63"/>
      <c r="D86" s="63"/>
      <c r="E86" s="62"/>
      <c r="F86" s="52"/>
      <c r="G86" s="52"/>
      <c r="H86" s="52"/>
      <c r="I86" s="52"/>
      <c r="J86" s="52"/>
      <c r="K86" s="52"/>
      <c r="L86" s="49"/>
    </row>
    <row r="87" spans="1:12" ht="15">
      <c r="A87" s="52" t="s">
        <v>19</v>
      </c>
      <c r="B87" s="44"/>
      <c r="C87" s="44"/>
      <c r="D87" s="44"/>
      <c r="E87" s="52"/>
      <c r="F87" s="52"/>
      <c r="G87" s="52"/>
      <c r="H87" s="52"/>
      <c r="I87" s="52"/>
      <c r="J87" s="52"/>
      <c r="K87" s="52"/>
      <c r="L87" s="49"/>
    </row>
    <row r="88" spans="1:12" ht="15">
      <c r="A88" s="52" t="s">
        <v>16</v>
      </c>
      <c r="B88" s="44"/>
      <c r="C88" s="44"/>
      <c r="D88" s="44"/>
      <c r="E88" s="44"/>
      <c r="F88" s="52"/>
      <c r="G88" s="52"/>
      <c r="H88" s="52"/>
      <c r="I88" s="52"/>
      <c r="J88" s="52"/>
      <c r="K88" s="52"/>
      <c r="L88" s="49"/>
    </row>
    <row r="89" spans="1:12" ht="15">
      <c r="A89" s="52" t="s">
        <v>14</v>
      </c>
      <c r="B89" s="44"/>
      <c r="C89" s="44"/>
      <c r="D89" s="44"/>
      <c r="E89" s="44"/>
      <c r="F89" s="52"/>
      <c r="G89" s="52"/>
      <c r="H89" s="52"/>
      <c r="I89" s="52"/>
      <c r="J89" s="52"/>
      <c r="K89" s="52"/>
      <c r="L89" s="49"/>
    </row>
    <row r="90" spans="1:12" ht="12.75">
      <c r="A90" s="52" t="s">
        <v>15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49"/>
    </row>
    <row r="91" spans="1:12" ht="12.75">
      <c r="A91" s="49"/>
      <c r="B91" s="49"/>
      <c r="C91" s="49"/>
      <c r="D91" s="49"/>
      <c r="E91" s="49"/>
      <c r="F91" s="49"/>
      <c r="G91" s="52"/>
      <c r="H91" s="52"/>
      <c r="I91" s="52"/>
      <c r="J91" s="52"/>
      <c r="K91" s="52"/>
      <c r="L91" s="49"/>
    </row>
    <row r="92" spans="1:12" ht="12.75">
      <c r="A92" s="49"/>
      <c r="B92" s="49"/>
      <c r="C92" s="49"/>
      <c r="D92" s="49"/>
      <c r="E92" s="49"/>
      <c r="F92" s="49"/>
      <c r="G92" s="52"/>
      <c r="H92" s="52"/>
      <c r="I92" s="52"/>
      <c r="J92" s="52"/>
      <c r="K92" s="52"/>
      <c r="L92" s="49"/>
    </row>
    <row r="93" spans="1:12" ht="12.75">
      <c r="A93" s="49"/>
      <c r="B93" s="49"/>
      <c r="C93" s="49"/>
      <c r="D93" s="49"/>
      <c r="E93" s="49"/>
      <c r="F93" s="49"/>
      <c r="G93" s="52"/>
      <c r="H93" s="52"/>
      <c r="I93" s="52"/>
      <c r="J93" s="52"/>
      <c r="K93" s="52"/>
      <c r="L93" s="49"/>
    </row>
    <row r="94" spans="1:12" ht="12.75">
      <c r="A94" s="49"/>
      <c r="B94" s="49"/>
      <c r="C94" s="49"/>
      <c r="D94" s="49"/>
      <c r="E94" s="49"/>
      <c r="F94" s="49"/>
      <c r="G94" s="52"/>
      <c r="H94" s="52"/>
      <c r="I94" s="52"/>
      <c r="J94" s="52"/>
      <c r="K94" s="52"/>
      <c r="L94" s="49"/>
    </row>
    <row r="95" spans="1:12" ht="12.75">
      <c r="A95" s="49"/>
      <c r="B95" s="49"/>
      <c r="C95" s="49"/>
      <c r="D95" s="49"/>
      <c r="E95" s="49"/>
      <c r="F95" s="49"/>
      <c r="G95" s="52"/>
      <c r="H95" s="52"/>
      <c r="I95" s="52"/>
      <c r="J95" s="52"/>
      <c r="K95" s="52"/>
      <c r="L95" s="49"/>
    </row>
    <row r="96" spans="1:12" ht="12.75">
      <c r="A96" s="49"/>
      <c r="B96" s="49"/>
      <c r="C96" s="49"/>
      <c r="D96" s="49"/>
      <c r="E96" s="49"/>
      <c r="F96" s="49"/>
      <c r="G96" s="52"/>
      <c r="H96" s="52"/>
      <c r="I96" s="52"/>
      <c r="J96" s="52"/>
      <c r="K96" s="52"/>
      <c r="L96" s="49"/>
    </row>
    <row r="97" spans="1:12" ht="12.75">
      <c r="A97" s="49"/>
      <c r="B97" s="49"/>
      <c r="C97" s="49"/>
      <c r="D97" s="49"/>
      <c r="E97" s="49"/>
      <c r="F97" s="49"/>
      <c r="G97" s="52"/>
      <c r="H97" s="52"/>
      <c r="I97" s="52"/>
      <c r="J97" s="52"/>
      <c r="K97" s="52"/>
      <c r="L97" s="49"/>
    </row>
    <row r="98" spans="1:12" ht="12.75">
      <c r="A98" s="49"/>
      <c r="B98" s="49"/>
      <c r="C98" s="49"/>
      <c r="D98" s="49"/>
      <c r="E98" s="49"/>
      <c r="F98" s="49"/>
      <c r="G98" s="52"/>
      <c r="H98" s="52"/>
      <c r="I98" s="52"/>
      <c r="J98" s="52"/>
      <c r="K98" s="52"/>
      <c r="L98" s="49"/>
    </row>
    <row r="99" spans="1:12" ht="12.75">
      <c r="A99" s="49"/>
      <c r="B99" s="49"/>
      <c r="C99" s="49"/>
      <c r="D99" s="49"/>
      <c r="E99" s="49"/>
      <c r="F99" s="49"/>
      <c r="G99" s="52"/>
      <c r="H99" s="52"/>
      <c r="I99" s="52"/>
      <c r="J99" s="52"/>
      <c r="K99" s="52"/>
      <c r="L99" s="49"/>
    </row>
    <row r="100" spans="1:12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49"/>
    </row>
    <row r="101" spans="1:12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49"/>
    </row>
    <row r="102" spans="1:12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49"/>
    </row>
    <row r="103" spans="1:12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49"/>
    </row>
    <row r="104" spans="1:12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49"/>
    </row>
    <row r="105" spans="1:12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49"/>
    </row>
    <row r="106" spans="1:12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49"/>
    </row>
    <row r="107" spans="1:12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49"/>
    </row>
    <row r="108" spans="1:12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49"/>
    </row>
    <row r="109" spans="1:12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49"/>
    </row>
    <row r="110" spans="1:12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49"/>
    </row>
    <row r="111" spans="1:12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49"/>
    </row>
    <row r="112" spans="1:12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49"/>
    </row>
    <row r="113" spans="1:12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49"/>
    </row>
    <row r="114" spans="1:12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49"/>
    </row>
    <row r="115" spans="1:12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49"/>
    </row>
    <row r="116" spans="1:12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49"/>
    </row>
    <row r="117" spans="1:12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49"/>
    </row>
    <row r="118" spans="1:12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49"/>
    </row>
    <row r="119" spans="1:12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49"/>
    </row>
    <row r="120" spans="1:12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49"/>
    </row>
    <row r="121" spans="1:12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49"/>
    </row>
    <row r="122" spans="1:12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49"/>
    </row>
    <row r="123" spans="1:12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49"/>
    </row>
    <row r="124" spans="1:12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49"/>
    </row>
    <row r="125" spans="1:12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49"/>
    </row>
    <row r="126" spans="1:12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49"/>
    </row>
    <row r="127" spans="1:12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49"/>
    </row>
    <row r="128" spans="1:12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49"/>
    </row>
    <row r="129" spans="1:12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49"/>
    </row>
    <row r="130" spans="1:12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49"/>
    </row>
    <row r="131" spans="1:12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49"/>
    </row>
    <row r="132" spans="1:12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49"/>
    </row>
    <row r="133" spans="1:12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49"/>
    </row>
    <row r="134" spans="1:12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49"/>
    </row>
    <row r="135" spans="1:12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49"/>
    </row>
    <row r="136" spans="1:12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49"/>
    </row>
    <row r="137" spans="1:12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49"/>
    </row>
    <row r="138" spans="1:12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49"/>
    </row>
    <row r="139" spans="1:12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49"/>
    </row>
    <row r="140" spans="1:12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49"/>
    </row>
    <row r="141" spans="1:12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49"/>
    </row>
    <row r="142" spans="1:12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49"/>
    </row>
    <row r="143" spans="1:12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49"/>
    </row>
    <row r="144" spans="1:12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49"/>
    </row>
    <row r="145" spans="1:12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49"/>
    </row>
    <row r="146" spans="1:12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49"/>
    </row>
    <row r="147" spans="1:12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49"/>
    </row>
    <row r="148" spans="1:12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49"/>
    </row>
    <row r="149" spans="1:12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49"/>
    </row>
    <row r="150" spans="1:12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49"/>
    </row>
    <row r="151" spans="1:12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49"/>
    </row>
    <row r="152" spans="1:12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49"/>
    </row>
    <row r="153" spans="1:12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49"/>
    </row>
    <row r="154" spans="1:12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49"/>
    </row>
    <row r="155" spans="1:12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49"/>
    </row>
    <row r="156" spans="1:12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49"/>
    </row>
    <row r="157" spans="1:12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49"/>
    </row>
    <row r="158" spans="1:12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49"/>
    </row>
    <row r="159" spans="1:12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49"/>
    </row>
    <row r="160" spans="1:12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49"/>
    </row>
    <row r="161" spans="1:12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49"/>
    </row>
    <row r="162" spans="1:12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49"/>
    </row>
    <row r="163" spans="1:11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1:11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1:11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1:11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1:11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1:11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1:11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1:11" ht="12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1:11" ht="12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1:11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1:11" ht="12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1:11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ht="12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1:11" ht="12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1:11" ht="12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1:11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ht="12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1:11" ht="12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1" ht="12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1:11" ht="12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1:11" ht="12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1:11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1:11" ht="12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12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1:11" ht="12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1:11" ht="12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11" ht="12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1:11" ht="12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1:11" ht="12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1:11" ht="12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1:11" ht="12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1:11" ht="12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1:11" ht="12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1" ht="12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1:11" ht="12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1:11" ht="12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1:11" ht="12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1:11" ht="12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1:11" ht="12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1:11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1:11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1:11" ht="12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1:11" ht="12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1:11" ht="12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1:11" ht="12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1:11" ht="12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1:11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1:11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1:11" ht="12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</row>
    <row r="212" spans="1:11" ht="12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</row>
    <row r="213" spans="1:11" ht="12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</row>
    <row r="214" spans="1:11" ht="12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</row>
    <row r="215" spans="1:11" ht="12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</row>
    <row r="216" spans="1:11" ht="12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</row>
    <row r="217" spans="1:11" ht="12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</row>
    <row r="218" spans="1:11" ht="12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</row>
    <row r="219" spans="1:11" ht="12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</row>
    <row r="220" spans="1:11" ht="12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</row>
    <row r="221" spans="1:11" ht="12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</row>
    <row r="222" spans="1:11" ht="12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</row>
    <row r="223" spans="1:11" ht="12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</row>
    <row r="224" spans="1:11" ht="12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</row>
    <row r="225" spans="1:11" ht="12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</row>
    <row r="226" spans="1:11" ht="12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</row>
    <row r="227" spans="1:11" ht="12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</row>
    <row r="228" spans="1:11" ht="12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</row>
    <row r="229" spans="1:11" ht="12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</row>
    <row r="230" spans="1:11" ht="12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</row>
    <row r="231" spans="1:11" ht="12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</row>
    <row r="232" spans="1:11" ht="12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</row>
    <row r="233" spans="1:11" ht="12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</row>
    <row r="234" spans="1:11" ht="12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</row>
    <row r="235" spans="1:11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</row>
    <row r="236" spans="1:11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</row>
    <row r="237" spans="1:11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</row>
    <row r="238" spans="1:11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</row>
    <row r="239" spans="1:11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</row>
    <row r="240" spans="1:11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</row>
    <row r="241" spans="1:11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</row>
    <row r="242" spans="1:11" ht="12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</row>
    <row r="243" spans="1:11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</row>
    <row r="244" spans="1:11" ht="12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</row>
    <row r="245" spans="1:11" ht="12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</row>
    <row r="246" spans="1:11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</row>
    <row r="247" spans="1:11" ht="12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</row>
    <row r="248" spans="1:11" ht="12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</row>
    <row r="249" spans="1:11" ht="12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</row>
    <row r="250" spans="1:11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</row>
    <row r="251" spans="1:11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</row>
    <row r="252" spans="1:11" ht="12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</row>
    <row r="253" spans="1:11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</row>
    <row r="254" spans="1:11" ht="12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</row>
    <row r="255" spans="1:11" ht="12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</row>
    <row r="256" spans="1:11" ht="12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</row>
    <row r="257" spans="1:11" ht="12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</row>
    <row r="258" spans="1:11" ht="12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</row>
    <row r="259" spans="1:11" ht="12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</row>
    <row r="260" spans="1:11" ht="12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</row>
    <row r="261" spans="1:11" ht="12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</row>
    <row r="262" spans="1:11" ht="12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</row>
    <row r="263" spans="1:11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</row>
    <row r="264" spans="1:11" ht="12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</row>
    <row r="265" spans="1:11" ht="12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</row>
    <row r="266" spans="1:11" ht="12.7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</row>
    <row r="267" spans="1:11" ht="12.7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</row>
    <row r="268" spans="1:11" ht="12.7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</row>
    <row r="269" spans="1:11" ht="12.7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</row>
    <row r="270" spans="1:11" ht="12.7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</row>
    <row r="271" spans="1:11" ht="12.7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</row>
    <row r="272" spans="1:11" ht="12.7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</row>
    <row r="273" spans="1:11" ht="12.7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</row>
    <row r="274" spans="1:11" ht="12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</row>
    <row r="275" spans="1:11" ht="12.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</row>
    <row r="276" spans="1:11" ht="12.7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</row>
    <row r="277" spans="1:11" ht="12.7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</row>
    <row r="278" spans="1:11" ht="12.7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</row>
    <row r="279" spans="1:11" ht="12.7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</row>
    <row r="280" spans="1:11" ht="12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</row>
    <row r="281" spans="1:11" ht="12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</row>
    <row r="282" spans="1:11" ht="12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</row>
    <row r="283" spans="1:11" ht="12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</row>
    <row r="284" spans="1:11" ht="12.7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</row>
    <row r="285" spans="1:11" ht="12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</row>
    <row r="286" spans="1:11" ht="12.7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</row>
    <row r="287" spans="1:11" ht="12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</row>
    <row r="288" spans="1:11" ht="12.7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</row>
    <row r="289" spans="1:11" ht="12.7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</row>
    <row r="290" spans="1:11" ht="12.7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</row>
    <row r="291" spans="1:11" ht="12.7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</row>
    <row r="292" spans="1:11" ht="12.7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</row>
    <row r="293" spans="1:11" ht="12.7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</row>
    <row r="294" spans="1:11" ht="12.7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</row>
    <row r="295" spans="1:11" ht="12.7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</row>
    <row r="296" spans="1:11" ht="12.7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</row>
    <row r="297" spans="1:11" ht="12.7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</row>
    <row r="298" spans="1:11" ht="12.7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</row>
    <row r="299" spans="1:11" ht="12.7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</row>
    <row r="300" spans="1:11" ht="12.7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</row>
    <row r="301" spans="1:11" ht="12.7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</row>
    <row r="302" spans="1:11" ht="12.7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</row>
    <row r="303" spans="1:11" ht="12.7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</row>
    <row r="304" spans="1:11" ht="12.7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</row>
    <row r="305" spans="1:11" ht="12.7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</row>
    <row r="306" spans="1:11" ht="12.7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</row>
    <row r="307" spans="1:11" ht="12.7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</row>
    <row r="308" spans="1:11" ht="12.7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</row>
    <row r="309" spans="1:11" ht="12.7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</row>
    <row r="310" spans="1:11" ht="12.7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</row>
    <row r="311" spans="1:11" ht="12.7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</row>
    <row r="312" spans="1:11" ht="12.7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</row>
    <row r="313" spans="1:11" ht="12.7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</row>
    <row r="314" spans="1:11" ht="12.7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</row>
    <row r="315" spans="1:11" ht="12.7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</row>
    <row r="316" spans="1:11" ht="12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</row>
    <row r="317" spans="1:11" ht="12.7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</row>
    <row r="318" spans="1:11" ht="12.7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</row>
    <row r="319" spans="1:11" ht="12.7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</row>
    <row r="320" spans="1:11" ht="12.7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</row>
    <row r="321" spans="1:11" ht="12.7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</row>
    <row r="322" spans="1:11" ht="12.7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</row>
    <row r="323" spans="1:11" ht="12.7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</row>
    <row r="324" spans="1:11" ht="12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</row>
    <row r="325" spans="1:11" ht="12.7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</row>
    <row r="326" spans="1:11" ht="12.7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</row>
    <row r="327" spans="1:11" ht="12.7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</row>
    <row r="328" spans="1:11" ht="12.7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</row>
    <row r="329" spans="1:11" ht="12.7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</row>
    <row r="330" spans="1:11" ht="12.7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</row>
    <row r="331" spans="1:11" ht="12.7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</row>
    <row r="332" spans="1:11" ht="12.7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</row>
    <row r="333" spans="1:11" ht="12.7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</row>
    <row r="334" spans="1:11" ht="12.7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</row>
    <row r="335" spans="1:11" ht="12.7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</row>
    <row r="336" spans="1:11" ht="12.7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</row>
    <row r="337" spans="1:11" ht="12.7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</row>
    <row r="338" spans="1:11" ht="12.7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</row>
    <row r="339" spans="1:11" ht="12.7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</row>
    <row r="340" spans="1:11" ht="12.7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</row>
    <row r="341" spans="1:11" ht="12.7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</row>
    <row r="342" spans="1:11" ht="12.7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</row>
    <row r="343" spans="1:11" ht="12.7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</row>
    <row r="344" spans="1:11" ht="12.7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</row>
    <row r="345" spans="1:11" ht="12.7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</row>
    <row r="346" spans="1:11" ht="12.7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</row>
    <row r="347" spans="1:11" ht="12.7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</row>
    <row r="348" spans="1:11" ht="12.7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</row>
    <row r="349" spans="1:11" ht="12.7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</row>
    <row r="350" spans="1:11" ht="12.7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</row>
    <row r="351" spans="1:11" ht="12.7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</row>
    <row r="352" spans="1:11" ht="12.7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</row>
    <row r="353" spans="1:11" ht="12.7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</row>
    <row r="354" spans="1:11" ht="12.7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</row>
    <row r="355" spans="1:11" ht="12.7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</row>
    <row r="356" spans="1:11" ht="12.7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</row>
    <row r="357" spans="1:11" ht="12.7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</row>
    <row r="358" spans="1:11" ht="12.7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</row>
    <row r="359" spans="1:11" ht="12.7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</row>
    <row r="360" spans="1:11" ht="12.7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</row>
    <row r="361" spans="1:11" ht="12.7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</row>
    <row r="362" spans="1:11" ht="12.7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</row>
    <row r="363" spans="1:11" ht="12.7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</row>
    <row r="364" spans="1:11" ht="12.7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</row>
    <row r="365" spans="1:11" ht="12.7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</row>
    <row r="366" spans="1:11" ht="12.7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</row>
    <row r="367" spans="1:11" ht="12.7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</row>
    <row r="368" spans="1:11" ht="12.7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</row>
    <row r="369" spans="1:11" ht="12.7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</row>
    <row r="370" spans="1:11" ht="12.7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</row>
    <row r="371" spans="1:11" ht="12.7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</row>
    <row r="372" spans="1:11" ht="12.7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</row>
    <row r="373" spans="1:11" ht="12.7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</row>
    <row r="374" spans="1:11" ht="12.7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</row>
    <row r="375" spans="1:11" ht="12.7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</row>
    <row r="376" spans="1:11" ht="12.7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</row>
    <row r="377" spans="1:11" ht="12.7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</row>
    <row r="378" spans="1:11" ht="12.7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</row>
    <row r="379" spans="1:11" ht="12.7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</row>
    <row r="380" spans="1:11" ht="12.7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</row>
    <row r="381" spans="1:11" ht="12.7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</row>
    <row r="382" spans="1:11" ht="12.7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</row>
    <row r="383" spans="1:11" ht="12.7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</row>
    <row r="384" spans="1:11" ht="12.7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</row>
    <row r="385" spans="1:11" ht="12.7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</row>
    <row r="386" spans="1:11" ht="12.7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</row>
    <row r="387" spans="1:11" ht="12.7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</row>
    <row r="388" spans="1:11" ht="12.7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</row>
    <row r="389" spans="1:11" ht="12.7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</row>
    <row r="390" spans="1:11" ht="12.7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</row>
    <row r="391" spans="1:11" ht="12.7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</row>
    <row r="392" spans="1:11" ht="12.7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</row>
    <row r="393" spans="1:11" ht="12.7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</row>
    <row r="394" spans="1:11" ht="12.7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</row>
    <row r="395" spans="1:11" ht="12.7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</row>
    <row r="396" spans="1:11" ht="12.7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</row>
    <row r="397" spans="1:11" ht="12.7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</row>
    <row r="398" spans="1:11" ht="12.7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</row>
    <row r="399" spans="1:11" ht="12.7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</row>
    <row r="400" spans="1:11" ht="12.7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</row>
    <row r="401" spans="1:11" ht="12.7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</row>
    <row r="402" spans="1:11" ht="12.7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</row>
    <row r="403" spans="1:11" ht="12.7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</row>
    <row r="404" spans="1:11" ht="12.7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</row>
    <row r="405" spans="1:11" ht="12.7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</row>
    <row r="406" spans="1:11" ht="12.7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</row>
    <row r="407" spans="1:11" ht="12.7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</row>
    <row r="408" spans="1:11" ht="12.7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</row>
    <row r="409" spans="1:11" ht="12.7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</row>
    <row r="410" spans="1:11" ht="12.7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</row>
    <row r="411" spans="1:11" ht="12.7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</row>
    <row r="412" spans="1:11" ht="12.7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</row>
    <row r="413" spans="1:11" ht="12.7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</row>
    <row r="414" spans="1:11" ht="12.7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</row>
    <row r="415" spans="1:11" ht="12.7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</row>
    <row r="416" spans="1:11" ht="12.7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</row>
    <row r="417" spans="1:11" ht="12.7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</row>
    <row r="418" spans="1:11" ht="12.7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</row>
    <row r="419" spans="1:11" ht="12.7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</row>
    <row r="420" spans="1:11" ht="12.7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</row>
    <row r="421" spans="1:11" ht="12.7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</row>
    <row r="422" spans="1:11" ht="12.7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</row>
    <row r="423" spans="1:11" ht="12.7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</row>
    <row r="424" spans="1:11" ht="12.7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</row>
    <row r="425" spans="1:11" ht="12.7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</row>
    <row r="426" spans="1:11" ht="12.7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</row>
    <row r="427" spans="1:11" ht="12.7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</row>
    <row r="428" spans="1:11" ht="12.7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</row>
    <row r="429" spans="1:11" ht="12.7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</row>
    <row r="430" spans="1:11" ht="12.7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</row>
    <row r="431" spans="1:11" ht="12.7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</row>
    <row r="432" spans="1:11" ht="12.7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</row>
    <row r="433" spans="1:11" ht="12.7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</row>
    <row r="434" spans="1:11" ht="12.7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</row>
    <row r="435" spans="1:11" ht="12.7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</row>
    <row r="436" spans="1:11" ht="12.7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</row>
    <row r="437" spans="1:11" ht="12.7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</row>
    <row r="438" spans="1:11" ht="12.7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</row>
    <row r="439" spans="1:11" ht="12.7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</row>
    <row r="440" spans="1:11" ht="12.7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</row>
    <row r="441" spans="1:11" ht="12.7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</row>
    <row r="442" spans="1:11" ht="12.7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</row>
    <row r="443" spans="1:11" ht="12.7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</row>
    <row r="444" spans="1:11" ht="12.7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</row>
    <row r="445" spans="1:11" ht="12.7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</row>
    <row r="446" spans="1:11" ht="12.7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</row>
    <row r="447" spans="1:11" ht="12.7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</row>
    <row r="448" spans="1:11" ht="12.7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</row>
    <row r="449" spans="1:11" ht="12.7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</row>
    <row r="450" spans="1:11" ht="12.7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</row>
    <row r="451" spans="1:11" ht="12.7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</row>
    <row r="452" spans="1:11" ht="12.7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</row>
    <row r="453" spans="1:11" ht="12.7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</row>
    <row r="454" spans="1:11" ht="12.7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</row>
    <row r="455" spans="1:11" ht="12.7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</row>
    <row r="456" spans="1:11" ht="12.7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</row>
    <row r="457" spans="1:11" ht="12.7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</row>
    <row r="458" spans="1:11" ht="12.7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</row>
    <row r="459" spans="1:11" ht="12.7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</row>
    <row r="460" spans="1:11" ht="12.7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</row>
    <row r="461" spans="1:11" ht="12.7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</row>
    <row r="462" spans="1:11" ht="12.7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</row>
    <row r="463" spans="1:11" ht="12.7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</row>
    <row r="464" spans="1:11" ht="12.7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</row>
    <row r="465" spans="1:11" ht="12.7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</row>
    <row r="466" spans="1:11" ht="12.7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</row>
    <row r="467" spans="1:11" ht="12.7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</row>
    <row r="468" spans="1:11" ht="12.7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</row>
    <row r="469" spans="1:11" ht="12.7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</row>
    <row r="470" spans="1:11" ht="12.7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</row>
    <row r="471" spans="1:11" ht="12.7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</row>
    <row r="472" spans="1:11" ht="12.7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</row>
    <row r="473" spans="1:11" ht="12.7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</row>
    <row r="474" spans="1:11" ht="12.7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</row>
    <row r="475" spans="1:11" ht="12.7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</row>
    <row r="476" spans="1:11" ht="12.7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</row>
    <row r="477" spans="1:11" ht="12.7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</row>
    <row r="478" spans="1:11" ht="12.7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</row>
    <row r="479" spans="1:11" ht="12.7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</row>
    <row r="480" spans="1:11" ht="12.7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</row>
    <row r="481" spans="1:11" ht="12.7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</row>
    <row r="482" spans="1:11" ht="12.7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</row>
    <row r="483" spans="1:11" ht="12.7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</row>
    <row r="484" spans="1:11" ht="12.7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</row>
    <row r="485" spans="1:11" ht="12.7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</row>
    <row r="486" spans="1:11" ht="12.7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</row>
    <row r="487" spans="1:11" ht="12.7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</row>
    <row r="488" spans="1:11" ht="12.7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</row>
    <row r="489" spans="1:11" ht="12.7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</row>
    <row r="490" spans="1:11" ht="12.7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</row>
    <row r="491" spans="1:11" ht="12.7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</row>
    <row r="492" spans="1:11" ht="12.7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</row>
    <row r="493" spans="1:11" ht="12.7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</row>
    <row r="494" spans="1:11" ht="12.7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</row>
    <row r="495" spans="1:11" ht="12.7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</row>
    <row r="496" spans="1:11" ht="12.7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</row>
    <row r="497" spans="1:11" ht="12.7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</row>
    <row r="498" spans="1:11" ht="12.7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</row>
    <row r="499" spans="1:11" ht="12.7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</row>
    <row r="500" spans="1:11" ht="12.7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</row>
    <row r="501" spans="1:11" ht="12.7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</row>
    <row r="502" spans="1:11" ht="12.7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</row>
    <row r="503" spans="1:11" ht="12.7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</row>
    <row r="504" spans="1:11" ht="12.7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</row>
    <row r="505" spans="1:11" ht="12.7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</row>
    <row r="506" spans="1:11" ht="12.7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</row>
    <row r="507" spans="1:11" ht="12.7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</row>
    <row r="508" spans="1:11" ht="12.7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</row>
    <row r="509" spans="1:11" ht="12.7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</row>
    <row r="510" spans="1:11" ht="12.7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</row>
    <row r="511" spans="1:11" ht="12.7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</row>
    <row r="512" spans="1:11" ht="12.7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</row>
    <row r="513" spans="1:11" ht="12.7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</row>
    <row r="514" spans="1:11" ht="12.7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</row>
    <row r="515" spans="1:11" ht="12.7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</row>
    <row r="516" spans="1:11" ht="12.7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</row>
    <row r="517" spans="1:11" ht="12.7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</row>
    <row r="518" spans="1:11" ht="12.7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</row>
    <row r="519" spans="1:11" ht="12.7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</row>
    <row r="520" spans="1:11" ht="12.7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</row>
    <row r="521" spans="1:11" ht="12.7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</row>
    <row r="522" spans="1:11" ht="12.7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</row>
    <row r="523" spans="1:11" ht="12.7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</row>
    <row r="524" spans="1:11" ht="12.7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</row>
    <row r="525" spans="1:11" ht="12.7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</row>
    <row r="526" spans="1:11" ht="12.7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</row>
    <row r="527" spans="1:11" ht="12.7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</row>
    <row r="528" spans="1:11" ht="12.7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</row>
    <row r="529" spans="1:11" ht="12.7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</row>
    <row r="530" spans="1:11" ht="12.7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</row>
    <row r="531" spans="1:11" ht="12.7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</row>
    <row r="532" spans="1:11" ht="12.7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</row>
    <row r="533" spans="1:11" ht="12.7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</row>
    <row r="534" spans="1:11" ht="12.7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</row>
    <row r="535" spans="1:11" ht="12.7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</row>
    <row r="536" spans="1:11" ht="12.7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</row>
    <row r="537" spans="1:11" ht="12.7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</row>
    <row r="538" spans="1:11" ht="12.7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</row>
    <row r="539" spans="1:11" ht="12.7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</row>
    <row r="540" spans="1:11" ht="12.7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</row>
    <row r="541" spans="1:11" ht="12.7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</row>
    <row r="542" spans="1:11" ht="12.7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</row>
    <row r="543" spans="1:11" ht="12.7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</row>
    <row r="544" spans="1:11" ht="12.7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</row>
    <row r="545" spans="1:11" ht="12.7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</row>
    <row r="546" spans="1:11" ht="12.7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</row>
    <row r="547" spans="1:11" ht="12.7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</row>
    <row r="548" spans="1:11" ht="12.7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</row>
    <row r="549" spans="1:11" ht="12.7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</row>
    <row r="550" spans="1:11" ht="12.7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</row>
    <row r="551" spans="1:11" ht="12.7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</row>
    <row r="552" spans="1:11" ht="12.7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</row>
    <row r="553" spans="1:11" ht="12.7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</row>
    <row r="554" spans="1:11" ht="12.7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</row>
    <row r="555" spans="1:11" ht="12.7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</row>
    <row r="556" spans="1:11" ht="12.7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</row>
    <row r="557" spans="1:11" ht="12.7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</row>
    <row r="558" spans="1:11" ht="12.7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</row>
    <row r="559" spans="1:11" ht="12.7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</row>
    <row r="560" spans="1:11" ht="12.7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</row>
    <row r="561" spans="1:11" ht="12.7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</row>
    <row r="562" spans="1:11" ht="12.7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</row>
    <row r="563" spans="1:11" ht="12.7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</row>
    <row r="564" spans="1:11" ht="12.7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</row>
    <row r="565" spans="1:11" ht="12.7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</row>
    <row r="566" spans="1:11" ht="12.7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</row>
    <row r="567" spans="1:11" ht="12.7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</row>
    <row r="568" spans="1:11" ht="12.7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</row>
    <row r="569" spans="1:11" ht="12.7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</row>
    <row r="570" spans="1:11" ht="12.7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</row>
    <row r="571" spans="1:11" ht="12.7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</row>
    <row r="572" spans="1:11" ht="12.7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</row>
    <row r="573" spans="1:11" ht="12.7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</row>
    <row r="574" spans="1:11" ht="12.7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</row>
    <row r="575" spans="1:11" ht="12.7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</row>
    <row r="576" spans="1:11" ht="12.7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</row>
    <row r="577" spans="1:11" ht="12.7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</row>
    <row r="578" spans="1:11" ht="12.7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</row>
    <row r="579" spans="1:11" ht="12.7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</row>
    <row r="580" spans="1:11" ht="12.7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</row>
    <row r="581" spans="1:11" ht="12.7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</row>
    <row r="582" spans="1:11" ht="12.7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</row>
    <row r="583" spans="1:11" ht="12.7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</row>
    <row r="584" spans="1:11" ht="12.7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</row>
    <row r="585" spans="1:11" ht="12.7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</row>
    <row r="586" spans="1:11" ht="12.7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</row>
    <row r="587" spans="1:11" ht="12.7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</row>
    <row r="588" spans="1:11" ht="12.7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</row>
    <row r="589" spans="1:11" ht="12.7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</row>
    <row r="590" spans="1:11" ht="12.7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</row>
    <row r="591" spans="1:11" ht="12.7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</row>
    <row r="592" spans="1:11" ht="12.7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</row>
    <row r="593" spans="1:11" ht="12.7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</row>
    <row r="594" spans="1:11" ht="12.7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</row>
    <row r="595" spans="1:11" ht="12.7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</row>
    <row r="596" spans="1:11" ht="12.7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</row>
    <row r="597" spans="1:11" ht="12.7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</row>
    <row r="598" spans="1:11" ht="12.7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</row>
    <row r="599" spans="1:11" ht="12.7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</row>
    <row r="600" spans="1:11" ht="12.7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</row>
    <row r="601" spans="1:11" ht="12.7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</row>
    <row r="602" spans="1:11" ht="12.7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</row>
    <row r="603" spans="1:11" ht="12.7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</row>
    <row r="604" spans="1:11" ht="12.7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</row>
    <row r="605" spans="1:11" ht="12.7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</row>
    <row r="606" spans="1:11" ht="12.7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</row>
    <row r="607" spans="1:11" ht="12.7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</row>
    <row r="608" spans="1:11" ht="12.7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</row>
    <row r="609" spans="1:11" ht="12.7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</row>
    <row r="610" spans="1:11" ht="12.7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</row>
    <row r="611" spans="1:11" ht="12.7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</row>
    <row r="612" spans="1:11" ht="12.7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</row>
    <row r="613" spans="1:11" ht="12.7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</row>
    <row r="614" spans="1:11" ht="12.7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</row>
    <row r="615" spans="1:11" ht="12.7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</row>
    <row r="616" spans="1:11" ht="12.7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</row>
    <row r="617" spans="1:11" ht="12.7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</row>
    <row r="618" spans="1:11" ht="12.7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</row>
    <row r="619" spans="1:11" ht="12.7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</row>
    <row r="620" spans="1:11" ht="12.7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</row>
    <row r="621" spans="1:11" ht="12.7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</row>
    <row r="622" spans="1:11" ht="12.7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</row>
    <row r="623" spans="1:11" ht="12.7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</row>
    <row r="624" spans="1:11" ht="12.7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</row>
    <row r="625" spans="1:11" ht="12.7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</row>
    <row r="626" spans="1:11" ht="12.7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</row>
    <row r="627" spans="1:11" ht="12.7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</row>
    <row r="628" spans="1:11" ht="12.7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</row>
    <row r="629" spans="1:11" ht="12.7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</row>
    <row r="630" spans="1:11" ht="12.7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</row>
    <row r="631" spans="1:11" ht="12.7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</row>
    <row r="632" spans="1:11" ht="12.7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</row>
    <row r="633" spans="1:11" ht="12.7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</row>
    <row r="634" spans="1:11" ht="12.7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</row>
    <row r="635" spans="1:11" ht="12.7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</row>
    <row r="636" spans="1:11" ht="12.7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</row>
    <row r="637" spans="1:11" ht="12.7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</row>
    <row r="638" spans="1:11" ht="12.7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</row>
    <row r="639" spans="1:11" ht="12.7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</row>
    <row r="640" spans="1:11" ht="12.7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</row>
    <row r="641" spans="1:11" ht="12.7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</row>
    <row r="642" spans="1:11" ht="12.7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</row>
    <row r="643" spans="1:11" ht="12.7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</row>
    <row r="644" spans="1:11" ht="12.7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</row>
    <row r="645" spans="1:11" ht="12.7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</row>
    <row r="646" spans="1:11" ht="12.7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</row>
    <row r="647" spans="1:11" ht="12.7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</row>
    <row r="648" spans="1:11" ht="12.7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</row>
    <row r="649" spans="1:11" ht="12.7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</row>
    <row r="650" spans="1:11" ht="12.7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</row>
    <row r="651" spans="1:11" ht="12.7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</row>
    <row r="652" spans="1:11" ht="12.7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</row>
    <row r="653" spans="1:11" ht="12.7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</row>
    <row r="654" spans="1:11" ht="12.7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</row>
    <row r="655" spans="1:11" ht="12.7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</row>
    <row r="656" spans="1:11" ht="12.7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</row>
    <row r="657" spans="1:11" ht="12.7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</row>
    <row r="658" spans="1:11" ht="12.7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</row>
    <row r="659" spans="1:11" ht="12.7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</row>
    <row r="660" spans="1:11" ht="12.7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</row>
    <row r="661" spans="1:11" ht="12.7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</row>
    <row r="662" spans="1:11" ht="12.7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</row>
    <row r="663" spans="1:11" ht="12.7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</row>
    <row r="664" spans="1:11" ht="12.7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</row>
    <row r="665" spans="1:11" ht="12.7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</row>
    <row r="666" spans="1:11" ht="12.7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</row>
    <row r="667" spans="1:11" ht="12.7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</row>
    <row r="668" spans="1:11" ht="12.7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</row>
    <row r="669" spans="1:11" ht="12.7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</row>
    <row r="670" spans="1:11" ht="12.7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</row>
    <row r="671" spans="1:11" ht="12.7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</row>
    <row r="672" spans="1:11" ht="12.7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</row>
    <row r="673" spans="1:11" ht="12.7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</row>
    <row r="674" spans="1:11" ht="12.7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</row>
    <row r="675" spans="1:11" ht="12.7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</row>
    <row r="676" spans="1:11" ht="12.7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</row>
    <row r="677" spans="1:11" ht="12.7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</row>
    <row r="678" spans="1:11" ht="12.7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</row>
    <row r="679" spans="1:11" ht="12.7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</row>
    <row r="680" spans="1:11" ht="12.7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</row>
    <row r="681" spans="1:11" ht="12.7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</row>
    <row r="682" spans="1:11" ht="12.7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</row>
    <row r="683" spans="1:11" ht="12.7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</row>
    <row r="684" spans="1:11" ht="12.7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</row>
    <row r="685" spans="1:11" ht="12.7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</row>
    <row r="686" spans="1:11" ht="12.7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</row>
    <row r="687" spans="1:11" ht="12.7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</row>
    <row r="688" spans="1:11" ht="12.7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</row>
    <row r="689" spans="1:11" ht="12.7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</row>
    <row r="690" spans="1:11" ht="12.7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</row>
    <row r="691" spans="1:11" ht="12.7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</row>
    <row r="692" spans="1:11" ht="12.7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</row>
    <row r="693" spans="1:11" ht="12.7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</row>
    <row r="694" spans="1:11" ht="12.7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</row>
    <row r="695" spans="1:11" ht="12.7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</row>
    <row r="696" spans="1:11" ht="12.7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</row>
    <row r="697" spans="1:11" ht="12.7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</row>
    <row r="698" spans="1:11" ht="12.7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</row>
    <row r="699" spans="1:11" ht="12.7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</row>
    <row r="700" spans="1:11" ht="12.7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</row>
    <row r="701" spans="1:11" ht="12.7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</row>
    <row r="702" spans="1:11" ht="12.7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</row>
    <row r="703" spans="1:11" ht="12.7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</row>
    <row r="704" spans="1:11" ht="12.7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</row>
    <row r="705" spans="1:11" ht="12.7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</row>
    <row r="706" spans="1:11" ht="12.7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</row>
    <row r="707" spans="1:11" ht="12.7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</row>
    <row r="708" spans="1:11" ht="12.7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</row>
    <row r="709" spans="1:11" ht="12.7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</row>
    <row r="710" spans="1:11" ht="12.7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</row>
    <row r="711" spans="1:11" ht="12.7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</row>
    <row r="712" spans="1:11" ht="12.7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</row>
    <row r="713" spans="1:11" ht="12.7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</row>
    <row r="714" spans="1:11" ht="12.7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</row>
    <row r="715" spans="1:11" ht="12.7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</row>
    <row r="716" spans="1:11" ht="12.7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</row>
    <row r="717" spans="1:11" ht="12.7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</row>
    <row r="718" spans="1:11" ht="12.7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</row>
    <row r="719" spans="1:11" ht="12.7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</row>
    <row r="720" spans="1:11" ht="12.7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</row>
    <row r="721" spans="1:11" ht="12.7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</row>
    <row r="722" spans="1:11" ht="12.7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</row>
    <row r="723" spans="1:11" ht="12.7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</row>
    <row r="724" spans="1:11" ht="12.7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</row>
    <row r="725" spans="1:11" ht="12.7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</row>
    <row r="726" spans="1:11" ht="12.7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</row>
    <row r="727" spans="1:11" ht="12.7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</row>
    <row r="728" spans="1:11" ht="12.7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</row>
    <row r="729" spans="1:11" ht="12.7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</row>
    <row r="730" spans="1:11" ht="12.7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</row>
    <row r="731" spans="1:11" ht="12.7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</row>
    <row r="732" spans="1:11" ht="12.7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</row>
    <row r="733" spans="1:11" ht="12.7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</row>
    <row r="734" spans="1:11" ht="12.7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</row>
    <row r="735" spans="1:11" ht="12.7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</row>
    <row r="736" spans="1:11" ht="12.7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</row>
    <row r="737" spans="1:11" ht="12.7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</row>
    <row r="738" spans="1:11" ht="12.7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</row>
    <row r="739" spans="1:11" ht="12.7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</row>
    <row r="740" spans="1:11" ht="12.7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</row>
    <row r="741" spans="1:11" ht="12.7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</row>
    <row r="742" spans="1:11" ht="12.7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</row>
    <row r="743" spans="1:11" ht="12.7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</row>
    <row r="744" spans="1:11" ht="12.7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</row>
    <row r="745" spans="1:11" ht="12.7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</row>
    <row r="746" spans="1:11" ht="12.7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</row>
    <row r="747" spans="1:11" ht="12.7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</row>
    <row r="748" spans="1:11" ht="12.7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</row>
    <row r="749" spans="1:11" ht="12.7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</row>
    <row r="750" spans="1:11" ht="12.7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</row>
    <row r="751" spans="1:11" ht="12.7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</row>
    <row r="752" spans="1:11" ht="12.7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</row>
    <row r="753" spans="1:11" ht="12.7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</row>
    <row r="754" spans="1:11" ht="12.7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</row>
    <row r="755" spans="1:11" ht="12.7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</row>
    <row r="756" spans="1:11" ht="12.7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</row>
    <row r="757" spans="1:11" ht="12.7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</row>
    <row r="758" spans="1:11" ht="12.7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</row>
    <row r="759" spans="1:11" ht="12.7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</row>
    <row r="760" spans="1:11" ht="12.7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</row>
    <row r="761" spans="1:11" ht="12.7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</row>
    <row r="762" spans="1:11" ht="12.7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</row>
    <row r="763" spans="1:11" ht="12.7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</row>
    <row r="764" spans="1:11" ht="12.7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</row>
    <row r="765" spans="1:11" ht="12.7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</row>
    <row r="766" spans="1:11" ht="12.7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</row>
    <row r="767" spans="1:11" ht="12.7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</row>
    <row r="768" spans="1:11" ht="12.7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</row>
    <row r="769" spans="1:11" ht="12.7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</row>
    <row r="770" spans="1:11" ht="12.7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</row>
    <row r="771" spans="1:11" ht="12.7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</row>
    <row r="772" spans="1:11" ht="12.7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</row>
    <row r="773" spans="1:11" ht="12.7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</row>
    <row r="774" spans="1:11" ht="12.7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</row>
    <row r="775" spans="1:11" ht="12.7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</row>
    <row r="776" spans="1:11" ht="12.7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</row>
    <row r="777" spans="1:11" ht="12.7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</row>
    <row r="778" spans="1:11" ht="12.7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</row>
    <row r="779" spans="1:11" ht="12.7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</row>
    <row r="780" spans="1:11" ht="12.7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</row>
    <row r="781" spans="1:11" ht="12.7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</row>
    <row r="782" spans="1:11" ht="12.7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</row>
    <row r="783" spans="1:11" ht="12.7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</row>
    <row r="784" spans="1:11" ht="12.7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</row>
    <row r="785" spans="1:11" ht="12.7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</row>
    <row r="786" spans="1:11" ht="12.7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</row>
    <row r="787" spans="1:11" ht="12.7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</row>
    <row r="788" spans="1:11" ht="12.7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</row>
    <row r="789" spans="1:11" ht="12.7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</row>
    <row r="790" spans="1:11" ht="12.7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</row>
    <row r="791" spans="1:11" ht="12.7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</row>
    <row r="792" spans="1:11" ht="12.7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</row>
    <row r="793" spans="1:11" ht="12.7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</row>
    <row r="794" spans="1:11" ht="12.7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</row>
    <row r="795" spans="1:11" ht="12.7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</row>
    <row r="796" spans="1:11" ht="12.7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</row>
    <row r="797" spans="1:11" ht="12.7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</row>
    <row r="798" spans="1:11" ht="12.7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</row>
    <row r="799" spans="1:11" ht="12.7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</row>
    <row r="800" spans="1:11" ht="12.7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</row>
    <row r="801" spans="1:11" ht="12.7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</row>
    <row r="802" spans="1:11" ht="12.7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</row>
    <row r="803" spans="1:11" ht="12.7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</row>
    <row r="804" spans="1:11" ht="12.7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</row>
    <row r="805" spans="1:11" ht="12.7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</row>
    <row r="806" spans="1:11" ht="12.7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</row>
    <row r="807" spans="1:11" ht="12.7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</row>
    <row r="808" spans="1:11" ht="12.7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</row>
    <row r="809" spans="1:11" ht="12.7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</row>
    <row r="810" spans="1:11" ht="12.7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</row>
    <row r="811" spans="1:11" ht="12.7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</row>
    <row r="812" spans="1:11" ht="12.7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</row>
    <row r="813" spans="1:11" ht="12.7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</row>
    <row r="814" spans="1:11" ht="12.7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</row>
    <row r="815" spans="1:11" ht="12.7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</row>
    <row r="816" spans="1:11" ht="12.7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</row>
    <row r="817" spans="1:11" ht="12.7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</row>
    <row r="818" spans="1:11" ht="12.7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</row>
    <row r="819" spans="1:11" ht="12.7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</row>
    <row r="820" spans="1:11" ht="12.7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</row>
    <row r="821" spans="1:11" ht="12.7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</row>
    <row r="822" spans="1:11" ht="12.7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</row>
    <row r="823" spans="1:11" ht="12.7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</row>
    <row r="824" spans="1:11" ht="12.7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</row>
    <row r="825" spans="1:11" ht="12.7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</row>
    <row r="826" spans="1:11" ht="12.7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</row>
    <row r="827" spans="1:11" ht="12.7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</row>
    <row r="828" spans="1:11" ht="12.7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</row>
    <row r="829" spans="1:11" ht="12.7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</row>
    <row r="830" spans="1:11" ht="12.7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</row>
    <row r="831" spans="1:11" ht="12.7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</row>
    <row r="832" spans="1:11" ht="12.7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</row>
    <row r="833" spans="1:11" ht="12.7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</row>
    <row r="834" spans="1:11" ht="12.7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</row>
    <row r="835" spans="1:11" ht="12.7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</row>
    <row r="836" spans="1:11" ht="12.7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</row>
    <row r="837" spans="1:11" ht="12.7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</row>
    <row r="838" spans="1:11" ht="12.7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</row>
    <row r="839" spans="1:11" ht="12.7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</row>
    <row r="840" spans="1:11" ht="12.7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</row>
    <row r="841" spans="1:11" ht="12.7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</row>
    <row r="842" spans="1:11" ht="12.7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</row>
    <row r="843" spans="1:11" ht="12.7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</row>
    <row r="844" spans="1:11" ht="12.7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</row>
    <row r="845" spans="1:11" ht="12.7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</row>
    <row r="846" spans="1:11" ht="12.7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</row>
    <row r="847" spans="1:11" ht="12.7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</row>
    <row r="848" spans="1:11" ht="12.7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</row>
    <row r="849" spans="1:11" ht="12.7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</row>
    <row r="850" spans="1:11" ht="12.7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</row>
    <row r="851" spans="1:11" ht="12.7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</row>
    <row r="852" spans="1:11" ht="12.7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</row>
    <row r="853" spans="1:11" ht="12.7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</row>
    <row r="854" spans="1:11" ht="12.7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</row>
    <row r="855" spans="1:11" ht="12.7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</row>
    <row r="856" spans="1:11" ht="12.7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</row>
    <row r="857" spans="1:11" ht="12.7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</row>
    <row r="858" spans="1:11" ht="12.7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</row>
    <row r="859" spans="1:11" ht="12.7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</row>
    <row r="860" spans="1:11" ht="12.7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</row>
    <row r="861" spans="1:11" ht="12.7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</row>
    <row r="862" spans="1:11" ht="12.7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</row>
    <row r="863" spans="1:11" ht="12.7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</row>
    <row r="864" spans="1:11" ht="12.7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</row>
    <row r="865" spans="1:11" ht="12.7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</row>
    <row r="866" spans="1:11" ht="12.7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</row>
    <row r="867" spans="1:11" ht="12.7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</row>
    <row r="868" spans="1:11" ht="12.7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</row>
    <row r="869" spans="1:11" ht="12.7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</row>
    <row r="870" spans="1:11" ht="12.7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</row>
    <row r="871" spans="1:11" ht="12.7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</row>
    <row r="872" spans="1:11" ht="12.7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</row>
    <row r="873" spans="1:11" ht="12.7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</row>
    <row r="874" spans="1:11" ht="12.7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</row>
    <row r="875" spans="1:11" ht="12.7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</row>
    <row r="876" spans="1:11" ht="12.7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</row>
    <row r="877" spans="1:11" ht="12.7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</row>
    <row r="878" spans="1:11" ht="12.7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</row>
    <row r="879" spans="1:11" ht="12.7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</row>
    <row r="880" spans="1:11" ht="12.7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</row>
    <row r="881" spans="1:11" ht="12.7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</row>
    <row r="882" spans="1:11" ht="12.7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</row>
    <row r="883" spans="1:11" ht="12.7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</row>
    <row r="884" spans="1:11" ht="12.7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</row>
    <row r="885" spans="1:11" ht="12.7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</row>
    <row r="886" spans="1:11" ht="12.7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</row>
    <row r="887" spans="1:11" ht="12.7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</row>
    <row r="888" spans="1:11" ht="12.7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</row>
    <row r="889" spans="1:11" ht="12.7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</row>
    <row r="890" spans="1:11" ht="12.7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</row>
    <row r="891" spans="1:11" ht="12.7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</row>
    <row r="892" spans="1:11" ht="12.7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</row>
    <row r="893" spans="1:11" ht="12.7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</row>
    <row r="894" spans="1:11" ht="12.7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</row>
    <row r="895" spans="1:11" ht="12.7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</row>
    <row r="896" spans="1:11" ht="12.7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</row>
    <row r="897" spans="1:11" ht="12.7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</row>
    <row r="898" spans="1:11" ht="12.7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</row>
    <row r="899" spans="1:11" ht="12.7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</row>
    <row r="900" spans="1:11" ht="12.7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</row>
    <row r="901" spans="1:11" ht="12.7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</row>
    <row r="902" spans="1:11" ht="12.7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</row>
    <row r="903" spans="1:11" ht="12.7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</row>
    <row r="904" spans="1:11" ht="12.7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</row>
    <row r="905" spans="1:11" ht="12.7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</row>
    <row r="906" spans="1:11" ht="12.7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</row>
    <row r="907" spans="1:11" ht="12.7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</row>
    <row r="908" spans="1:11" ht="12.7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</row>
    <row r="909" spans="1:11" ht="12.7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</row>
    <row r="910" spans="1:11" ht="12.7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</row>
    <row r="911" spans="1:11" ht="12.7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</row>
    <row r="912" spans="1:11" ht="12.7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</row>
    <row r="913" spans="1:11" ht="12.7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</row>
    <row r="914" spans="1:11" ht="12.7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</row>
    <row r="915" spans="1:11" ht="12.7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</row>
    <row r="916" spans="1:11" ht="12.7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</row>
    <row r="917" spans="1:11" ht="12.7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</row>
    <row r="918" spans="1:11" ht="12.7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</row>
    <row r="919" spans="1:11" ht="12.7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</row>
    <row r="920" spans="1:11" ht="12.7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</row>
    <row r="921" spans="1:11" ht="12.7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</row>
    <row r="922" spans="1:11" ht="12.7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</row>
    <row r="923" spans="1:11" ht="12.7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</row>
    <row r="924" spans="1:11" ht="12.7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</row>
    <row r="925" spans="1:11" ht="12.7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</row>
    <row r="926" spans="1:11" ht="12.7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</row>
    <row r="927" spans="1:11" ht="12.7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</row>
    <row r="928" spans="1:11" ht="12.7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</row>
    <row r="929" spans="1:11" ht="12.7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</row>
    <row r="930" spans="1:11" ht="12.7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</row>
    <row r="931" spans="1:11" ht="12.7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</row>
    <row r="932" spans="1:11" ht="12.7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</row>
    <row r="933" spans="1:11" ht="12.7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</row>
    <row r="934" spans="1:11" ht="12.7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</row>
    <row r="935" spans="1:11" ht="12.7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</row>
    <row r="936" spans="1:11" ht="12.7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</row>
    <row r="937" spans="1:11" ht="12.7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</row>
    <row r="938" spans="1:11" ht="12.7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</row>
    <row r="939" spans="1:11" ht="12.7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</row>
    <row r="940" spans="1:11" ht="12.7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</row>
    <row r="941" spans="1:11" ht="12.7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</row>
    <row r="942" spans="1:11" ht="12.7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</row>
    <row r="943" spans="1:11" ht="12.7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</row>
    <row r="944" spans="1:11" ht="12.7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</row>
    <row r="945" spans="1:11" ht="12.7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</row>
    <row r="946" spans="1:11" ht="12.7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</row>
    <row r="947" spans="1:11" ht="12.7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</row>
    <row r="948" spans="1:11" ht="12.7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</row>
    <row r="949" spans="1:11" ht="12.7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</row>
    <row r="950" spans="1:11" ht="12.7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</row>
    <row r="951" spans="1:11" ht="12.7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</row>
    <row r="952" spans="1:11" ht="12.7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</row>
    <row r="953" spans="1:11" ht="12.7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</row>
    <row r="954" spans="1:11" ht="12.7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</row>
  </sheetData>
  <sheetProtection/>
  <protectedRanges>
    <protectedRange sqref="G8 J8:J11 D8:E11 G10 C9:C10 G16 I16:J18 G18 I8:I10" name="Bereich1"/>
  </protectedRanges>
  <mergeCells count="3">
    <mergeCell ref="A33:B33"/>
    <mergeCell ref="A1:N1"/>
    <mergeCell ref="F2:K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P94"/>
  <sheetViews>
    <sheetView zoomScale="85" zoomScaleNormal="85" workbookViewId="0" topLeftCell="A1">
      <selection activeCell="A1" sqref="A1:N1"/>
    </sheetView>
  </sheetViews>
  <sheetFormatPr defaultColWidth="11.421875" defaultRowHeight="12.75"/>
  <cols>
    <col min="1" max="1" width="5.140625" style="1" customWidth="1"/>
    <col min="2" max="2" width="8.00390625" style="1" customWidth="1"/>
    <col min="3" max="3" width="4.57421875" style="1" bestFit="1" customWidth="1"/>
    <col min="4" max="4" width="11.421875" style="1" customWidth="1"/>
    <col min="5" max="5" width="4.57421875" style="1" bestFit="1" customWidth="1"/>
    <col min="6" max="6" width="11.421875" style="1" customWidth="1"/>
    <col min="7" max="7" width="14.140625" style="1" customWidth="1"/>
    <col min="8" max="8" width="4.57421875" style="1" bestFit="1" customWidth="1"/>
    <col min="9" max="13" width="11.421875" style="1" customWidth="1"/>
    <col min="14" max="14" width="9.00390625" style="1" customWidth="1"/>
    <col min="15" max="16384" width="11.421875" style="1" customWidth="1"/>
  </cols>
  <sheetData>
    <row r="1" spans="1:16" ht="26.25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3" t="s">
        <v>56</v>
      </c>
      <c r="P1" s="25"/>
    </row>
    <row r="2" spans="4:11" ht="12.75">
      <c r="D2" s="5"/>
      <c r="F2" s="67" t="s">
        <v>88</v>
      </c>
      <c r="G2" s="67"/>
      <c r="H2" s="67"/>
      <c r="I2" s="67"/>
      <c r="J2" s="67"/>
      <c r="K2" s="67"/>
    </row>
    <row r="3" spans="6:7" ht="12.75">
      <c r="F3" s="52"/>
      <c r="G3" s="52"/>
    </row>
    <row r="4" spans="6:7" ht="15.75">
      <c r="F4" s="43" t="s">
        <v>0</v>
      </c>
      <c r="G4" s="44">
        <f>I8</f>
        <v>115</v>
      </c>
    </row>
    <row r="5" spans="6:7" ht="15.75">
      <c r="F5" s="43" t="s">
        <v>1</v>
      </c>
      <c r="G5" s="44">
        <f>I10</f>
        <v>46000</v>
      </c>
    </row>
    <row r="6" spans="1:7" ht="15.75">
      <c r="A6" s="32"/>
      <c r="B6" s="32"/>
      <c r="C6" s="31"/>
      <c r="F6" s="49"/>
      <c r="G6" s="50" t="s">
        <v>95</v>
      </c>
    </row>
    <row r="7" spans="1:7" ht="12.75">
      <c r="A7" s="23"/>
      <c r="B7" s="23"/>
      <c r="F7" s="49"/>
      <c r="G7" s="50"/>
    </row>
    <row r="8" spans="1:10" ht="15.75">
      <c r="A8" s="16"/>
      <c r="B8" s="16"/>
      <c r="F8" s="49"/>
      <c r="G8" s="51" t="s">
        <v>122</v>
      </c>
      <c r="I8" s="5">
        <f>(J11/2)*10</f>
        <v>115</v>
      </c>
      <c r="J8" s="35">
        <v>92</v>
      </c>
    </row>
    <row r="9" spans="1:10" ht="15">
      <c r="A9" s="16"/>
      <c r="B9" s="16"/>
      <c r="C9" s="28"/>
      <c r="F9" s="49"/>
      <c r="G9" s="50"/>
      <c r="I9" s="5"/>
      <c r="J9" s="35"/>
    </row>
    <row r="10" spans="1:10" ht="15.75">
      <c r="A10" s="16"/>
      <c r="B10" s="16"/>
      <c r="C10" s="28"/>
      <c r="F10" s="49"/>
      <c r="G10" s="51" t="s">
        <v>123</v>
      </c>
      <c r="I10" s="5">
        <f>(J8)*500</f>
        <v>46000</v>
      </c>
      <c r="J10" s="35"/>
    </row>
    <row r="11" spans="1:10" ht="12.75">
      <c r="A11" s="16"/>
      <c r="B11" s="16"/>
      <c r="F11" s="52"/>
      <c r="G11" s="52"/>
      <c r="J11" s="35">
        <v>23</v>
      </c>
    </row>
    <row r="12" spans="1:7" ht="15.75">
      <c r="A12" s="16"/>
      <c r="B12" s="16"/>
      <c r="F12" s="43"/>
      <c r="G12" s="44">
        <f>I16-G4</f>
        <v>85</v>
      </c>
    </row>
    <row r="13" spans="1:7" ht="15.75">
      <c r="A13" s="16"/>
      <c r="B13" s="16"/>
      <c r="F13" s="43"/>
      <c r="G13" s="44">
        <f>I18-G5</f>
        <v>-46000</v>
      </c>
    </row>
    <row r="14" spans="1:7" ht="12.75">
      <c r="A14" s="16"/>
      <c r="B14" s="16"/>
      <c r="G14" s="5" t="s">
        <v>96</v>
      </c>
    </row>
    <row r="15" spans="1:7" ht="12.75">
      <c r="A15" s="16"/>
      <c r="B15" s="16"/>
      <c r="G15" s="5"/>
    </row>
    <row r="16" spans="1:10" ht="15.75">
      <c r="A16" s="16"/>
      <c r="B16" s="16"/>
      <c r="G16" s="17" t="s">
        <v>122</v>
      </c>
      <c r="I16" s="5">
        <f>(J16/2)*10</f>
        <v>200</v>
      </c>
      <c r="J16" s="35">
        <v>40</v>
      </c>
    </row>
    <row r="17" spans="1:10" ht="12.75">
      <c r="A17" s="16"/>
      <c r="B17" s="16"/>
      <c r="G17" s="5"/>
      <c r="I17" s="5"/>
      <c r="J17" s="35"/>
    </row>
    <row r="18" spans="1:10" ht="15.75">
      <c r="A18" s="16"/>
      <c r="B18" s="16"/>
      <c r="G18" s="17" t="s">
        <v>123</v>
      </c>
      <c r="I18" s="5">
        <f>(J18)*500</f>
        <v>0</v>
      </c>
      <c r="J18" s="35">
        <v>0</v>
      </c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6"/>
      <c r="B21" s="16"/>
    </row>
    <row r="22" spans="1:8" ht="12.75">
      <c r="A22" s="16"/>
      <c r="B22" s="16"/>
      <c r="G22" s="72" t="s">
        <v>124</v>
      </c>
      <c r="H22" s="72"/>
    </row>
    <row r="23" spans="1:7" ht="12.75">
      <c r="A23" s="16"/>
      <c r="B23" s="16"/>
      <c r="G23" s="1" t="s">
        <v>125</v>
      </c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3" spans="1:2" ht="15.75">
      <c r="A33" s="69"/>
      <c r="B33" s="69"/>
    </row>
    <row r="34" spans="1:2" ht="12.75">
      <c r="A34" s="23"/>
      <c r="B34" s="23"/>
    </row>
    <row r="35" spans="1:2" ht="12.75">
      <c r="A35" s="36"/>
      <c r="B35" s="36"/>
    </row>
    <row r="36" ht="12.75"/>
    <row r="37" ht="12.75"/>
    <row r="40" spans="2:6" ht="15">
      <c r="B40" s="2"/>
      <c r="C40" s="2"/>
      <c r="D40" s="2"/>
      <c r="E40" s="2"/>
      <c r="F40" s="3"/>
    </row>
    <row r="41" spans="2:6" ht="15">
      <c r="B41" s="2"/>
      <c r="C41" s="2"/>
      <c r="D41" s="2"/>
      <c r="E41" s="2"/>
      <c r="F41" s="3"/>
    </row>
    <row r="42" spans="2:6" ht="15">
      <c r="B42" s="2"/>
      <c r="C42" s="2"/>
      <c r="D42" s="2"/>
      <c r="E42" s="2"/>
      <c r="F42" s="2"/>
    </row>
    <row r="52" spans="2:7" ht="15">
      <c r="B52" s="4"/>
      <c r="C52" s="4"/>
      <c r="D52" s="4"/>
      <c r="E52" s="4"/>
      <c r="F52" s="4"/>
      <c r="G52" s="4"/>
    </row>
    <row r="53" ht="15">
      <c r="B53" s="4"/>
    </row>
    <row r="54" spans="2:11" ht="15">
      <c r="B54" s="4"/>
      <c r="F54" s="52"/>
      <c r="G54" s="52"/>
      <c r="H54" s="52"/>
      <c r="I54" s="52"/>
      <c r="J54" s="52"/>
      <c r="K54" s="52"/>
    </row>
    <row r="55" spans="1:11" ht="12.75">
      <c r="A55" s="45" t="s">
        <v>33</v>
      </c>
      <c r="F55" s="52"/>
      <c r="G55" s="52" t="s">
        <v>97</v>
      </c>
      <c r="H55" s="52"/>
      <c r="I55" s="52"/>
      <c r="J55" s="52"/>
      <c r="K55" s="52"/>
    </row>
    <row r="56" spans="1:11" ht="12.75">
      <c r="A56" s="46" t="s">
        <v>22</v>
      </c>
      <c r="B56" s="37"/>
      <c r="C56" s="37"/>
      <c r="D56" s="37"/>
      <c r="E56" s="37"/>
      <c r="F56" s="52"/>
      <c r="G56" s="52" t="s">
        <v>89</v>
      </c>
      <c r="H56" s="52"/>
      <c r="I56" s="52"/>
      <c r="J56" s="52"/>
      <c r="K56" s="52"/>
    </row>
    <row r="57" spans="1:11" ht="12.75">
      <c r="A57" s="46" t="s">
        <v>23</v>
      </c>
      <c r="B57" s="37"/>
      <c r="C57" s="37"/>
      <c r="D57" s="37"/>
      <c r="E57" s="37"/>
      <c r="F57" s="52"/>
      <c r="G57" s="52" t="s">
        <v>90</v>
      </c>
      <c r="H57" s="52"/>
      <c r="I57" s="52"/>
      <c r="J57" s="52"/>
      <c r="K57" s="52"/>
    </row>
    <row r="58" spans="1:11" ht="12.75">
      <c r="A58" s="46" t="s">
        <v>24</v>
      </c>
      <c r="B58" s="37"/>
      <c r="C58" s="37"/>
      <c r="D58" s="37"/>
      <c r="E58" s="37"/>
      <c r="F58" s="52"/>
      <c r="G58" s="52" t="s">
        <v>91</v>
      </c>
      <c r="H58" s="52"/>
      <c r="I58" s="52"/>
      <c r="J58" s="52"/>
      <c r="K58" s="52"/>
    </row>
    <row r="59" spans="1:11" ht="12.75">
      <c r="A59" s="47" t="s">
        <v>25</v>
      </c>
      <c r="B59" s="37"/>
      <c r="C59" s="37"/>
      <c r="D59" s="37"/>
      <c r="E59" s="37"/>
      <c r="F59" s="52"/>
      <c r="G59" s="52" t="s">
        <v>92</v>
      </c>
      <c r="H59" s="52"/>
      <c r="I59" s="52"/>
      <c r="J59" s="52"/>
      <c r="K59" s="52"/>
    </row>
    <row r="60" spans="1:11" ht="12.75">
      <c r="A60" s="45" t="s">
        <v>26</v>
      </c>
      <c r="B60" s="37"/>
      <c r="C60" s="37"/>
      <c r="D60" s="37"/>
      <c r="E60" s="37"/>
      <c r="F60" s="52"/>
      <c r="G60" s="52" t="s">
        <v>93</v>
      </c>
      <c r="H60" s="52"/>
      <c r="I60" s="52"/>
      <c r="J60" s="52"/>
      <c r="K60" s="52"/>
    </row>
    <row r="61" spans="1:11" ht="12.75">
      <c r="A61" s="45"/>
      <c r="B61" s="37"/>
      <c r="C61" s="37"/>
      <c r="D61" s="37"/>
      <c r="E61" s="37"/>
      <c r="F61" s="52"/>
      <c r="G61" s="52"/>
      <c r="H61" s="52"/>
      <c r="I61" s="52"/>
      <c r="J61" s="52"/>
      <c r="K61" s="52"/>
    </row>
    <row r="62" spans="1:11" ht="12.75">
      <c r="A62" s="46" t="s">
        <v>20</v>
      </c>
      <c r="B62" s="37"/>
      <c r="C62" s="37"/>
      <c r="D62" s="37"/>
      <c r="E62" s="37"/>
      <c r="F62" s="52"/>
      <c r="G62" s="52" t="s">
        <v>98</v>
      </c>
      <c r="H62" s="52"/>
      <c r="I62" s="52"/>
      <c r="J62" s="52"/>
      <c r="K62" s="52"/>
    </row>
    <row r="63" spans="1:11" ht="12.75">
      <c r="A63" s="47" t="s">
        <v>21</v>
      </c>
      <c r="B63" s="37"/>
      <c r="C63" s="37"/>
      <c r="D63" s="37"/>
      <c r="E63" s="37"/>
      <c r="F63" s="52"/>
      <c r="G63" s="52" t="s">
        <v>89</v>
      </c>
      <c r="H63" s="52"/>
      <c r="I63" s="52"/>
      <c r="J63" s="52"/>
      <c r="K63" s="52"/>
    </row>
    <row r="64" spans="1:11" ht="12.75">
      <c r="A64" s="47" t="s">
        <v>27</v>
      </c>
      <c r="B64" s="37"/>
      <c r="C64" s="37"/>
      <c r="D64" s="37"/>
      <c r="E64" s="37"/>
      <c r="F64" s="52"/>
      <c r="G64" s="52" t="s">
        <v>90</v>
      </c>
      <c r="H64" s="52"/>
      <c r="I64" s="52"/>
      <c r="J64" s="52"/>
      <c r="K64" s="52"/>
    </row>
    <row r="65" spans="1:11" ht="12.75">
      <c r="A65" s="47" t="s">
        <v>28</v>
      </c>
      <c r="B65" s="37"/>
      <c r="C65" s="37"/>
      <c r="D65" s="37"/>
      <c r="E65" s="37"/>
      <c r="F65" s="52"/>
      <c r="G65" s="52" t="s">
        <v>101</v>
      </c>
      <c r="H65" s="52"/>
      <c r="I65" s="52"/>
      <c r="J65" s="52"/>
      <c r="K65" s="52"/>
    </row>
    <row r="66" spans="1:11" ht="12.75">
      <c r="A66" s="45" t="s">
        <v>29</v>
      </c>
      <c r="B66" s="37"/>
      <c r="C66" s="37"/>
      <c r="D66" s="37"/>
      <c r="E66" s="37"/>
      <c r="F66" s="52"/>
      <c r="G66" s="52" t="s">
        <v>99</v>
      </c>
      <c r="H66" s="52"/>
      <c r="I66" s="52"/>
      <c r="J66" s="52"/>
      <c r="K66" s="52"/>
    </row>
    <row r="67" spans="1:11" ht="12.75">
      <c r="A67" s="45"/>
      <c r="B67" s="37"/>
      <c r="C67" s="37"/>
      <c r="D67" s="37"/>
      <c r="E67" s="37"/>
      <c r="F67" s="52"/>
      <c r="G67" s="52" t="s">
        <v>102</v>
      </c>
      <c r="H67" s="52"/>
      <c r="I67" s="52"/>
      <c r="J67" s="52"/>
      <c r="K67" s="52"/>
    </row>
    <row r="68" spans="1:11" ht="12.75">
      <c r="A68" s="47" t="s">
        <v>30</v>
      </c>
      <c r="B68" s="37"/>
      <c r="C68" s="37"/>
      <c r="D68" s="37"/>
      <c r="E68" s="37"/>
      <c r="F68" s="52"/>
      <c r="G68" s="52"/>
      <c r="H68" s="52"/>
      <c r="I68" s="52"/>
      <c r="J68" s="52"/>
      <c r="K68" s="52"/>
    </row>
    <row r="69" spans="1:11" ht="12.75">
      <c r="A69" s="47" t="s">
        <v>31</v>
      </c>
      <c r="B69" s="37"/>
      <c r="C69" s="37"/>
      <c r="D69" s="37"/>
      <c r="E69" s="37"/>
      <c r="F69" s="52"/>
      <c r="G69" s="52" t="s">
        <v>100</v>
      </c>
      <c r="H69" s="52"/>
      <c r="I69" s="52"/>
      <c r="J69" s="52"/>
      <c r="K69" s="52"/>
    </row>
    <row r="70" spans="6:11" ht="12.75">
      <c r="F70" s="52"/>
      <c r="G70" s="52" t="s">
        <v>70</v>
      </c>
      <c r="H70" s="52"/>
      <c r="I70" s="52"/>
      <c r="J70" s="52"/>
      <c r="K70" s="52"/>
    </row>
    <row r="71" spans="6:11" ht="12.75">
      <c r="F71" s="52"/>
      <c r="G71" s="52"/>
      <c r="H71" s="52"/>
      <c r="I71" s="52"/>
      <c r="J71" s="52"/>
      <c r="K71" s="52"/>
    </row>
    <row r="72" spans="6:11" ht="12.75">
      <c r="F72" s="52"/>
      <c r="G72" s="52"/>
      <c r="H72" s="52"/>
      <c r="I72" s="52"/>
      <c r="J72" s="52"/>
      <c r="K72" s="52"/>
    </row>
    <row r="73" spans="6:11" ht="12.75">
      <c r="F73" s="52"/>
      <c r="G73" s="52" t="s">
        <v>67</v>
      </c>
      <c r="H73" s="52"/>
      <c r="I73" s="52"/>
      <c r="J73" s="52"/>
      <c r="K73" s="52"/>
    </row>
    <row r="74" spans="6:11" ht="12.75">
      <c r="F74" s="52"/>
      <c r="G74" s="52" t="s">
        <v>106</v>
      </c>
      <c r="H74" s="52"/>
      <c r="I74" s="52"/>
      <c r="J74" s="52"/>
      <c r="K74" s="52"/>
    </row>
    <row r="75" spans="6:11" ht="12.75">
      <c r="F75" s="52"/>
      <c r="G75" s="52" t="s">
        <v>107</v>
      </c>
      <c r="H75" s="52"/>
      <c r="I75" s="52"/>
      <c r="J75" s="52"/>
      <c r="K75" s="52"/>
    </row>
    <row r="76" spans="6:11" ht="12.75">
      <c r="F76" s="52"/>
      <c r="G76" s="52" t="s">
        <v>108</v>
      </c>
      <c r="H76" s="52"/>
      <c r="I76" s="52"/>
      <c r="J76" s="52"/>
      <c r="K76" s="52"/>
    </row>
    <row r="77" spans="6:11" ht="12.75">
      <c r="F77" s="52"/>
      <c r="G77" s="52" t="s">
        <v>109</v>
      </c>
      <c r="H77" s="52"/>
      <c r="I77" s="52"/>
      <c r="J77" s="52"/>
      <c r="K77" s="52"/>
    </row>
    <row r="78" spans="6:11" ht="12.75">
      <c r="F78" s="52"/>
      <c r="G78" s="52" t="s">
        <v>110</v>
      </c>
      <c r="H78" s="52"/>
      <c r="I78" s="52"/>
      <c r="J78" s="52"/>
      <c r="K78" s="52"/>
    </row>
    <row r="79" spans="6:11" ht="12.75">
      <c r="F79" s="52"/>
      <c r="G79" s="52" t="s">
        <v>111</v>
      </c>
      <c r="H79" s="52"/>
      <c r="I79" s="52"/>
      <c r="J79" s="52"/>
      <c r="K79" s="52"/>
    </row>
    <row r="80" spans="6:11" ht="12.75">
      <c r="F80" s="52"/>
      <c r="G80" s="52"/>
      <c r="H80" s="52"/>
      <c r="I80" s="52"/>
      <c r="J80" s="52"/>
      <c r="K80" s="52"/>
    </row>
    <row r="81" spans="1:11" ht="12.75">
      <c r="A81" s="52"/>
      <c r="B81" s="52"/>
      <c r="C81" s="52"/>
      <c r="D81" s="52"/>
      <c r="E81" s="52"/>
      <c r="F81" s="52"/>
      <c r="G81" s="52" t="s">
        <v>105</v>
      </c>
      <c r="H81" s="52"/>
      <c r="I81" s="52"/>
      <c r="J81" s="52"/>
      <c r="K81" s="52"/>
    </row>
    <row r="82" spans="1:11" ht="12.75">
      <c r="A82" s="52"/>
      <c r="B82" s="52"/>
      <c r="C82" s="52"/>
      <c r="D82" s="52"/>
      <c r="E82" s="52"/>
      <c r="F82" s="52"/>
      <c r="G82" s="52" t="s">
        <v>103</v>
      </c>
      <c r="H82" s="52"/>
      <c r="I82" s="52"/>
      <c r="J82" s="52"/>
      <c r="K82" s="52"/>
    </row>
    <row r="83" spans="1:11" ht="15">
      <c r="A83" s="52" t="s">
        <v>12</v>
      </c>
      <c r="B83" s="44"/>
      <c r="C83" s="44"/>
      <c r="D83" s="44"/>
      <c r="E83" s="55"/>
      <c r="F83" s="52"/>
      <c r="G83" s="52" t="s">
        <v>104</v>
      </c>
      <c r="H83" s="52"/>
      <c r="I83" s="52"/>
      <c r="J83" s="52"/>
      <c r="K83" s="52"/>
    </row>
    <row r="84" spans="1:11" ht="15">
      <c r="A84" s="52" t="s">
        <v>13</v>
      </c>
      <c r="B84" s="55"/>
      <c r="C84" s="52"/>
      <c r="D84" s="52"/>
      <c r="E84" s="52"/>
      <c r="F84" s="52"/>
      <c r="G84" s="52" t="s">
        <v>120</v>
      </c>
      <c r="H84" s="52"/>
      <c r="I84" s="52"/>
      <c r="J84" s="52"/>
      <c r="K84" s="52"/>
    </row>
    <row r="85" spans="1:11" ht="12.75">
      <c r="A85" s="52" t="s">
        <v>17</v>
      </c>
      <c r="B85" s="52"/>
      <c r="C85" s="52"/>
      <c r="D85" s="52"/>
      <c r="E85" s="52"/>
      <c r="F85" s="52"/>
      <c r="G85" s="52" t="s">
        <v>121</v>
      </c>
      <c r="H85" s="52"/>
      <c r="I85" s="52"/>
      <c r="J85" s="52"/>
      <c r="K85" s="52"/>
    </row>
    <row r="86" spans="1:11" ht="15">
      <c r="A86" s="52" t="s">
        <v>18</v>
      </c>
      <c r="B86" s="63"/>
      <c r="C86" s="63"/>
      <c r="D86" s="63"/>
      <c r="E86" s="62"/>
      <c r="F86" s="52"/>
      <c r="G86" s="52"/>
      <c r="H86" s="52"/>
      <c r="I86" s="52"/>
      <c r="J86" s="52"/>
      <c r="K86" s="52"/>
    </row>
    <row r="87" spans="1:11" ht="15">
      <c r="A87" s="52" t="s">
        <v>19</v>
      </c>
      <c r="B87" s="44"/>
      <c r="C87" s="44"/>
      <c r="D87" s="44"/>
      <c r="E87" s="52"/>
      <c r="F87" s="52"/>
      <c r="G87" s="52" t="s">
        <v>112</v>
      </c>
      <c r="H87" s="52"/>
      <c r="I87" s="52"/>
      <c r="J87" s="52"/>
      <c r="K87" s="52"/>
    </row>
    <row r="88" spans="1:11" ht="15">
      <c r="A88" s="52" t="s">
        <v>16</v>
      </c>
      <c r="B88" s="44"/>
      <c r="C88" s="44"/>
      <c r="D88" s="44"/>
      <c r="E88" s="44"/>
      <c r="F88" s="52"/>
      <c r="G88" s="52" t="s">
        <v>113</v>
      </c>
      <c r="H88" s="52"/>
      <c r="I88" s="52"/>
      <c r="J88" s="52"/>
      <c r="K88" s="52"/>
    </row>
    <row r="89" spans="1:11" ht="15">
      <c r="A89" s="52" t="s">
        <v>14</v>
      </c>
      <c r="B89" s="44"/>
      <c r="C89" s="44"/>
      <c r="D89" s="44"/>
      <c r="E89" s="44"/>
      <c r="F89" s="52"/>
      <c r="G89" s="52" t="s">
        <v>114</v>
      </c>
      <c r="H89" s="52"/>
      <c r="I89" s="52"/>
      <c r="J89" s="52"/>
      <c r="K89" s="52"/>
    </row>
    <row r="90" spans="1:11" ht="12.75">
      <c r="A90" s="52" t="s">
        <v>15</v>
      </c>
      <c r="B90" s="52"/>
      <c r="C90" s="52"/>
      <c r="D90" s="52"/>
      <c r="E90" s="52"/>
      <c r="F90" s="52"/>
      <c r="G90" s="52" t="s">
        <v>115</v>
      </c>
      <c r="H90" s="52"/>
      <c r="I90" s="52"/>
      <c r="J90" s="52"/>
      <c r="K90" s="52"/>
    </row>
    <row r="91" spans="1:11" ht="12.75">
      <c r="A91" s="52"/>
      <c r="B91" s="52"/>
      <c r="C91" s="52"/>
      <c r="D91" s="52"/>
      <c r="E91" s="52"/>
      <c r="F91" s="52"/>
      <c r="G91" s="52" t="s">
        <v>116</v>
      </c>
      <c r="H91" s="52"/>
      <c r="I91" s="52"/>
      <c r="J91" s="52"/>
      <c r="K91" s="52"/>
    </row>
    <row r="92" spans="1:11" ht="12.75">
      <c r="A92" s="52"/>
      <c r="B92" s="52"/>
      <c r="C92" s="52"/>
      <c r="D92" s="52"/>
      <c r="E92" s="52"/>
      <c r="F92" s="52"/>
      <c r="G92" s="52" t="s">
        <v>117</v>
      </c>
      <c r="H92" s="52"/>
      <c r="I92" s="52"/>
      <c r="J92" s="52"/>
      <c r="K92" s="52"/>
    </row>
    <row r="93" spans="1:11" ht="12.75">
      <c r="A93" s="52"/>
      <c r="B93" s="52"/>
      <c r="C93" s="52"/>
      <c r="D93" s="52"/>
      <c r="E93" s="52"/>
      <c r="F93" s="52"/>
      <c r="G93" s="52" t="s">
        <v>119</v>
      </c>
      <c r="H93" s="52"/>
      <c r="I93" s="52"/>
      <c r="J93" s="52"/>
      <c r="K93" s="52"/>
    </row>
    <row r="94" spans="6:11" ht="12.75">
      <c r="F94" s="52"/>
      <c r="G94" s="52" t="s">
        <v>118</v>
      </c>
      <c r="H94" s="52"/>
      <c r="I94" s="52"/>
      <c r="J94" s="52"/>
      <c r="K94" s="52"/>
    </row>
  </sheetData>
  <sheetProtection/>
  <protectedRanges>
    <protectedRange sqref="G8 J8:J11 D8:E11 G10 C9:C10 G16 I9:I10 G18 I8 J16:J18" name="Bereich1"/>
    <protectedRange sqref="I16:I18" name="Bereich1_1"/>
  </protectedRanges>
  <mergeCells count="4">
    <mergeCell ref="A33:B33"/>
    <mergeCell ref="A1:N1"/>
    <mergeCell ref="F2:K2"/>
    <mergeCell ref="G22:H2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R95"/>
  <sheetViews>
    <sheetView zoomScale="85" zoomScaleNormal="85" workbookViewId="0" topLeftCell="A1">
      <selection activeCell="J14" sqref="J14"/>
    </sheetView>
  </sheetViews>
  <sheetFormatPr defaultColWidth="11.421875" defaultRowHeight="12.75"/>
  <cols>
    <col min="1" max="1" width="6.7109375" style="1" customWidth="1"/>
    <col min="2" max="2" width="7.421875" style="1" customWidth="1"/>
    <col min="3" max="3" width="4.140625" style="7" customWidth="1"/>
    <col min="4" max="4" width="8.140625" style="1" customWidth="1"/>
    <col min="5" max="5" width="6.57421875" style="1" customWidth="1"/>
    <col min="6" max="6" width="11.8515625" style="1" customWidth="1"/>
    <col min="7" max="7" width="5.00390625" style="1" customWidth="1"/>
    <col min="8" max="8" width="3.140625" style="1" customWidth="1"/>
    <col min="9" max="9" width="4.57421875" style="1" bestFit="1" customWidth="1"/>
    <col min="10" max="11" width="6.00390625" style="1" bestFit="1" customWidth="1"/>
    <col min="12" max="17" width="11.421875" style="1" customWidth="1"/>
    <col min="18" max="18" width="8.421875" style="1" customWidth="1"/>
    <col min="19" max="16384" width="11.421875" style="1" customWidth="1"/>
  </cols>
  <sheetData>
    <row r="1" spans="1:18" ht="30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3" t="s">
        <v>56</v>
      </c>
      <c r="R1" s="25"/>
    </row>
    <row r="2" spans="1:13" ht="26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5" ht="12.75"/>
    <row r="6" ht="12.75">
      <c r="D6" s="10"/>
    </row>
    <row r="7" spans="1:3" ht="15.75">
      <c r="A7" s="31"/>
      <c r="B7" s="31"/>
      <c r="C7" s="31"/>
    </row>
    <row r="8" spans="1:2" ht="12.75">
      <c r="A8" s="23"/>
      <c r="B8" s="23"/>
    </row>
    <row r="9" spans="1:2" ht="12.75">
      <c r="A9" s="24"/>
      <c r="B9" s="24"/>
    </row>
    <row r="10" spans="1:10" ht="18">
      <c r="A10" s="24"/>
      <c r="B10" s="24"/>
      <c r="I10" s="8" t="s">
        <v>6</v>
      </c>
      <c r="J10" s="9">
        <f>$K$19</f>
        <v>-5</v>
      </c>
    </row>
    <row r="11" spans="1:10" ht="18">
      <c r="A11" s="24"/>
      <c r="B11" s="24"/>
      <c r="I11" s="8" t="s">
        <v>7</v>
      </c>
      <c r="J11" s="9">
        <f>$K$22</f>
        <v>60</v>
      </c>
    </row>
    <row r="12" spans="1:10" ht="18">
      <c r="A12" s="24"/>
      <c r="B12" s="24"/>
      <c r="I12" s="8" t="s">
        <v>8</v>
      </c>
      <c r="J12" s="9">
        <f>$K$25</f>
        <v>125</v>
      </c>
    </row>
    <row r="13" spans="1:2" ht="12.75">
      <c r="A13" s="24"/>
      <c r="B13" s="24"/>
    </row>
    <row r="14" spans="1:2" ht="12.75">
      <c r="A14" s="24"/>
      <c r="B14" s="24"/>
    </row>
    <row r="15" spans="1:2" ht="12.75">
      <c r="A15" s="24"/>
      <c r="B15" s="24"/>
    </row>
    <row r="16" spans="1:2" ht="12.75">
      <c r="A16" s="24"/>
      <c r="B16" s="24"/>
    </row>
    <row r="17" spans="1:2" ht="12.75">
      <c r="A17" s="24"/>
      <c r="B17" s="24"/>
    </row>
    <row r="18" spans="1:2" ht="12.75">
      <c r="A18" s="24"/>
      <c r="B18" s="24"/>
    </row>
    <row r="19" spans="1:12" ht="15.75">
      <c r="A19" s="24"/>
      <c r="B19" s="24"/>
      <c r="G19" s="27" t="s">
        <v>6</v>
      </c>
      <c r="K19" s="1">
        <f>L19/5-10</f>
        <v>-5</v>
      </c>
      <c r="L19" s="11">
        <v>25</v>
      </c>
    </row>
    <row r="20" spans="1:7" ht="15">
      <c r="A20" s="24"/>
      <c r="B20" s="24"/>
      <c r="G20" s="28"/>
    </row>
    <row r="21" spans="1:7" ht="15">
      <c r="A21" s="24"/>
      <c r="B21" s="24"/>
      <c r="G21" s="28"/>
    </row>
    <row r="22" spans="1:12" ht="15.75">
      <c r="A22" s="24"/>
      <c r="B22" s="24"/>
      <c r="G22" s="27" t="s">
        <v>7</v>
      </c>
      <c r="K22" s="1">
        <f>L22</f>
        <v>60</v>
      </c>
      <c r="L22" s="11">
        <v>60</v>
      </c>
    </row>
    <row r="23" spans="1:7" ht="15">
      <c r="A23" s="24"/>
      <c r="B23" s="24"/>
      <c r="G23" s="28"/>
    </row>
    <row r="24" spans="1:7" ht="15">
      <c r="A24" s="24"/>
      <c r="B24" s="24"/>
      <c r="G24" s="28"/>
    </row>
    <row r="25" spans="1:12" ht="15.75">
      <c r="A25" s="24"/>
      <c r="B25" s="24"/>
      <c r="G25" s="27" t="s">
        <v>8</v>
      </c>
      <c r="K25" s="1">
        <f>L25</f>
        <v>125</v>
      </c>
      <c r="L25" s="11">
        <v>125</v>
      </c>
    </row>
    <row r="26" spans="1:2" ht="12.75">
      <c r="A26" s="24"/>
      <c r="B26" s="24"/>
    </row>
    <row r="27" spans="1:2" ht="12.75">
      <c r="A27" s="24"/>
      <c r="B27" s="24"/>
    </row>
    <row r="28" spans="1:2" ht="12.75">
      <c r="A28" s="24"/>
      <c r="B28" s="24"/>
    </row>
    <row r="29" spans="1:2" ht="12.75">
      <c r="A29" s="24"/>
      <c r="B29" s="24"/>
    </row>
    <row r="30" spans="1:2" ht="12.75">
      <c r="A30" s="10"/>
      <c r="B30" s="10"/>
    </row>
    <row r="31" spans="1:7" ht="15.75">
      <c r="A31" s="17"/>
      <c r="B31" s="17"/>
      <c r="E31" s="17"/>
      <c r="F31" s="17"/>
      <c r="G31" s="17"/>
    </row>
    <row r="32" spans="1:7" ht="12.75">
      <c r="A32" s="23"/>
      <c r="B32" s="23"/>
      <c r="C32" s="29"/>
      <c r="D32" s="16"/>
      <c r="E32" s="30"/>
      <c r="F32" s="30"/>
      <c r="G32" s="16"/>
    </row>
    <row r="33" spans="1:7" ht="12.75">
      <c r="A33" s="16"/>
      <c r="B33" s="16"/>
      <c r="C33" s="29"/>
      <c r="D33" s="16"/>
      <c r="E33" s="16"/>
      <c r="F33" s="16"/>
      <c r="G33" s="16"/>
    </row>
    <row r="34" spans="1:7" ht="12.75">
      <c r="A34" s="16"/>
      <c r="B34" s="16"/>
      <c r="C34" s="29"/>
      <c r="D34" s="16"/>
      <c r="E34" s="16"/>
      <c r="F34" s="16"/>
      <c r="G34" s="16"/>
    </row>
    <row r="35" ht="12.75">
      <c r="K35" s="19"/>
    </row>
    <row r="36" spans="1:7" ht="12.75">
      <c r="A36" s="18"/>
      <c r="B36" s="18"/>
      <c r="E36" s="18"/>
      <c r="F36" s="18"/>
      <c r="G36" s="18"/>
    </row>
    <row r="37" spans="2:8" ht="12.75">
      <c r="B37" s="7"/>
      <c r="C37" s="5"/>
      <c r="D37" s="5"/>
      <c r="F37" s="19"/>
      <c r="H37" s="5"/>
    </row>
    <row r="38" spans="2:4" ht="12.75">
      <c r="B38" s="7"/>
      <c r="C38" s="5"/>
      <c r="D38" s="5"/>
    </row>
    <row r="49" spans="1:12" ht="15">
      <c r="A49" s="52" t="s">
        <v>53</v>
      </c>
      <c r="B49" s="52"/>
      <c r="C49" s="54"/>
      <c r="D49" s="52"/>
      <c r="E49" s="52"/>
      <c r="F49" s="55" t="s">
        <v>35</v>
      </c>
      <c r="G49" s="52"/>
      <c r="H49" s="52"/>
      <c r="I49" s="52"/>
      <c r="J49" s="52"/>
      <c r="K49" s="52"/>
      <c r="L49" s="52"/>
    </row>
    <row r="50" spans="1:12" ht="15">
      <c r="A50" s="52" t="s">
        <v>40</v>
      </c>
      <c r="B50" s="52"/>
      <c r="C50" s="54"/>
      <c r="D50" s="52"/>
      <c r="E50" s="52"/>
      <c r="F50" s="55" t="s">
        <v>36</v>
      </c>
      <c r="G50" s="52"/>
      <c r="H50" s="52"/>
      <c r="I50" s="52"/>
      <c r="J50" s="52"/>
      <c r="K50" s="52"/>
      <c r="L50" s="52"/>
    </row>
    <row r="51" spans="1:12" ht="15">
      <c r="A51" s="52" t="s">
        <v>41</v>
      </c>
      <c r="B51" s="52"/>
      <c r="C51" s="54"/>
      <c r="D51" s="52"/>
      <c r="E51" s="52"/>
      <c r="F51" s="55" t="s">
        <v>126</v>
      </c>
      <c r="G51" s="52"/>
      <c r="H51" s="52"/>
      <c r="I51" s="52"/>
      <c r="J51" s="52"/>
      <c r="K51" s="52"/>
      <c r="L51" s="52"/>
    </row>
    <row r="52" spans="1:12" ht="15">
      <c r="A52" s="52"/>
      <c r="B52" s="52"/>
      <c r="C52" s="54"/>
      <c r="D52" s="52"/>
      <c r="E52" s="52"/>
      <c r="F52" s="55" t="s">
        <v>37</v>
      </c>
      <c r="G52" s="52"/>
      <c r="H52" s="52"/>
      <c r="I52" s="52"/>
      <c r="J52" s="52"/>
      <c r="K52" s="52"/>
      <c r="L52" s="52"/>
    </row>
    <row r="53" spans="1:12" ht="15">
      <c r="A53" s="52" t="s">
        <v>42</v>
      </c>
      <c r="B53" s="52"/>
      <c r="C53" s="54"/>
      <c r="D53" s="52"/>
      <c r="E53" s="52"/>
      <c r="F53" s="55" t="s">
        <v>48</v>
      </c>
      <c r="G53" s="52"/>
      <c r="H53" s="52"/>
      <c r="I53" s="52"/>
      <c r="J53" s="52"/>
      <c r="K53" s="52"/>
      <c r="L53" s="52"/>
    </row>
    <row r="54" spans="1:12" ht="15">
      <c r="A54" s="52" t="s">
        <v>43</v>
      </c>
      <c r="B54" s="52"/>
      <c r="C54" s="54"/>
      <c r="D54" s="52"/>
      <c r="E54" s="52"/>
      <c r="F54" s="55" t="s">
        <v>38</v>
      </c>
      <c r="G54" s="52"/>
      <c r="H54" s="52"/>
      <c r="I54" s="52"/>
      <c r="J54" s="52"/>
      <c r="K54" s="52"/>
      <c r="L54" s="52"/>
    </row>
    <row r="55" spans="1:12" ht="15">
      <c r="A55" s="52"/>
      <c r="B55" s="52"/>
      <c r="C55" s="54"/>
      <c r="D55" s="52"/>
      <c r="E55" s="52"/>
      <c r="F55" s="55" t="s">
        <v>39</v>
      </c>
      <c r="G55" s="52"/>
      <c r="H55" s="52"/>
      <c r="I55" s="52"/>
      <c r="J55" s="52"/>
      <c r="K55" s="52"/>
      <c r="L55" s="52"/>
    </row>
    <row r="56" spans="1:12" ht="12.75">
      <c r="A56" s="52" t="s">
        <v>47</v>
      </c>
      <c r="B56" s="52"/>
      <c r="C56" s="54"/>
      <c r="D56" s="52"/>
      <c r="E56" s="52"/>
      <c r="F56" s="49"/>
      <c r="G56" s="49"/>
      <c r="H56" s="49"/>
      <c r="I56" s="49"/>
      <c r="J56" s="49"/>
      <c r="K56" s="49"/>
      <c r="L56" s="49"/>
    </row>
    <row r="57" spans="1:12" ht="12.75">
      <c r="A57" s="52" t="s">
        <v>46</v>
      </c>
      <c r="B57" s="52"/>
      <c r="C57" s="54"/>
      <c r="D57" s="52"/>
      <c r="E57" s="52"/>
      <c r="F57" s="49"/>
      <c r="G57" s="49"/>
      <c r="H57" s="49"/>
      <c r="I57" s="49"/>
      <c r="J57" s="49"/>
      <c r="K57" s="49"/>
      <c r="L57" s="49"/>
    </row>
    <row r="58" spans="1:12" ht="12.75">
      <c r="A58" s="52"/>
      <c r="B58" s="52"/>
      <c r="C58" s="54"/>
      <c r="D58" s="52"/>
      <c r="E58" s="52"/>
      <c r="F58" s="49"/>
      <c r="G58" s="49"/>
      <c r="H58" s="49"/>
      <c r="I58" s="49"/>
      <c r="J58" s="49"/>
      <c r="K58" s="49"/>
      <c r="L58" s="49"/>
    </row>
    <row r="59" spans="1:12" ht="12.75">
      <c r="A59" s="52" t="s">
        <v>45</v>
      </c>
      <c r="B59" s="52"/>
      <c r="C59" s="54"/>
      <c r="D59" s="52"/>
      <c r="E59" s="52"/>
      <c r="F59" s="49"/>
      <c r="G59" s="49"/>
      <c r="H59" s="49"/>
      <c r="I59" s="49"/>
      <c r="J59" s="49"/>
      <c r="K59" s="49"/>
      <c r="L59" s="49"/>
    </row>
    <row r="60" spans="1:12" ht="12.75">
      <c r="A60" s="52" t="s">
        <v>44</v>
      </c>
      <c r="B60" s="52"/>
      <c r="C60" s="54"/>
      <c r="D60" s="52"/>
      <c r="E60" s="52"/>
      <c r="F60" s="49"/>
      <c r="G60" s="49"/>
      <c r="H60" s="49"/>
      <c r="I60" s="49"/>
      <c r="J60" s="49"/>
      <c r="K60" s="49"/>
      <c r="L60" s="49"/>
    </row>
    <row r="61" spans="1:12" ht="12.75">
      <c r="A61" s="52"/>
      <c r="B61" s="52"/>
      <c r="C61" s="54"/>
      <c r="D61" s="52"/>
      <c r="E61" s="52"/>
      <c r="F61" s="49"/>
      <c r="G61" s="49"/>
      <c r="H61" s="49"/>
      <c r="I61" s="49"/>
      <c r="J61" s="49"/>
      <c r="K61" s="49"/>
      <c r="L61" s="49"/>
    </row>
    <row r="62" spans="1:12" ht="12.75">
      <c r="A62" s="52" t="s">
        <v>51</v>
      </c>
      <c r="B62" s="52"/>
      <c r="C62" s="54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2.75">
      <c r="A63" s="52" t="s">
        <v>49</v>
      </c>
      <c r="B63" s="52"/>
      <c r="C63" s="54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 t="s">
        <v>50</v>
      </c>
      <c r="B64" s="52"/>
      <c r="C64" s="54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2.75">
      <c r="A65" s="52" t="s">
        <v>57</v>
      </c>
      <c r="B65" s="52"/>
      <c r="C65" s="54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2.75">
      <c r="A66" s="52" t="s">
        <v>52</v>
      </c>
      <c r="B66" s="52"/>
      <c r="C66" s="54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2.75">
      <c r="A67" s="52"/>
      <c r="B67" s="52"/>
      <c r="C67" s="54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2.75">
      <c r="A68" s="52" t="s">
        <v>128</v>
      </c>
      <c r="B68" s="52"/>
      <c r="C68" s="54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2.75">
      <c r="A69" s="52" t="s">
        <v>129</v>
      </c>
      <c r="B69" s="52"/>
      <c r="C69" s="54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2.75">
      <c r="A70" s="52" t="s">
        <v>130</v>
      </c>
      <c r="B70" s="52"/>
      <c r="C70" s="54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52" t="s">
        <v>131</v>
      </c>
      <c r="B71" s="52"/>
      <c r="C71" s="54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52"/>
      <c r="B72" s="52"/>
      <c r="C72" s="54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2.75">
      <c r="A73" s="52"/>
      <c r="B73" s="52"/>
      <c r="C73" s="54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2.75">
      <c r="A74" s="52"/>
      <c r="B74" s="52"/>
      <c r="C74" s="54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2.75">
      <c r="A75" s="52"/>
      <c r="B75" s="52"/>
      <c r="C75" s="54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2.75">
      <c r="A76" s="52"/>
      <c r="B76" s="52"/>
      <c r="C76" s="54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2.75">
      <c r="A77" s="52"/>
      <c r="B77" s="52"/>
      <c r="C77" s="54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52"/>
      <c r="B78" s="52"/>
      <c r="C78" s="54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2.75">
      <c r="A79" s="52"/>
      <c r="B79" s="52"/>
      <c r="C79" s="54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2.75">
      <c r="A80" s="52"/>
      <c r="B80" s="52"/>
      <c r="C80" s="54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2.75">
      <c r="A81" s="52"/>
      <c r="B81" s="52"/>
      <c r="C81" s="54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2.75">
      <c r="A82" s="52"/>
      <c r="B82" s="52"/>
      <c r="C82" s="54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2.75">
      <c r="A83" s="52"/>
      <c r="B83" s="52"/>
      <c r="C83" s="54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2.75">
      <c r="A84" s="52"/>
      <c r="B84" s="52"/>
      <c r="C84" s="54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2.75">
      <c r="A85" s="52"/>
      <c r="B85" s="52"/>
      <c r="C85" s="54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2.75">
      <c r="A86" s="52"/>
      <c r="B86" s="52"/>
      <c r="C86" s="54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2.75">
      <c r="A87" s="52"/>
      <c r="B87" s="52"/>
      <c r="C87" s="54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2.75">
      <c r="A88" s="52"/>
      <c r="B88" s="52"/>
      <c r="C88" s="54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2.75">
      <c r="A89" s="52"/>
      <c r="B89" s="52"/>
      <c r="C89" s="54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2.75">
      <c r="A90" s="52"/>
      <c r="B90" s="52"/>
      <c r="C90" s="54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2.75">
      <c r="A91" s="52"/>
      <c r="B91" s="52"/>
      <c r="C91" s="54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2.75">
      <c r="A92" s="52"/>
      <c r="B92" s="52"/>
      <c r="C92" s="54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2.75">
      <c r="A93" s="52"/>
      <c r="B93" s="52"/>
      <c r="C93" s="54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2.75">
      <c r="A94" s="52"/>
      <c r="B94" s="52"/>
      <c r="C94" s="54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2.75">
      <c r="A95" s="52"/>
      <c r="B95" s="52"/>
      <c r="C95" s="54"/>
      <c r="D95" s="52"/>
      <c r="E95" s="52"/>
      <c r="F95" s="52"/>
      <c r="G95" s="52"/>
      <c r="H95" s="52"/>
      <c r="I95" s="52"/>
      <c r="J95" s="52"/>
      <c r="K95" s="52"/>
      <c r="L95" s="52"/>
    </row>
  </sheetData>
  <mergeCells count="1">
    <mergeCell ref="A1:P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N64"/>
  <sheetViews>
    <sheetView zoomScale="85" zoomScaleNormal="85" workbookViewId="0" topLeftCell="A1">
      <selection activeCell="A1" sqref="A1:M1"/>
    </sheetView>
  </sheetViews>
  <sheetFormatPr defaultColWidth="11.421875" defaultRowHeight="12.75"/>
  <cols>
    <col min="1" max="1" width="4.7109375" style="1" customWidth="1"/>
    <col min="2" max="2" width="8.8515625" style="1" customWidth="1"/>
    <col min="3" max="3" width="11.421875" style="1" customWidth="1"/>
    <col min="4" max="4" width="18.28125" style="1" customWidth="1"/>
    <col min="5" max="5" width="7.140625" style="1" customWidth="1"/>
    <col min="6" max="6" width="12.7109375" style="1" customWidth="1"/>
    <col min="7" max="7" width="8.421875" style="1" customWidth="1"/>
    <col min="8" max="9" width="11.421875" style="1" customWidth="1"/>
    <col min="10" max="10" width="6.421875" style="1" customWidth="1"/>
    <col min="11" max="11" width="3.8515625" style="1" customWidth="1"/>
    <col min="12" max="12" width="10.7109375" style="1" customWidth="1"/>
    <col min="13" max="16384" width="11.421875" style="1" customWidth="1"/>
  </cols>
  <sheetData>
    <row r="1" spans="1:14" ht="31.5">
      <c r="A1" s="74" t="s">
        <v>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33" t="s">
        <v>56</v>
      </c>
    </row>
    <row r="4" spans="6:7" ht="18">
      <c r="F4" s="39" t="s">
        <v>6</v>
      </c>
      <c r="G4" s="38">
        <f>H11</f>
        <v>3.5999999999999996</v>
      </c>
    </row>
    <row r="5" spans="6:7" ht="18">
      <c r="F5" s="39" t="s">
        <v>7</v>
      </c>
      <c r="G5" s="38">
        <f>H14</f>
        <v>1</v>
      </c>
    </row>
    <row r="6" spans="6:7" ht="18">
      <c r="F6" s="39" t="s">
        <v>8</v>
      </c>
      <c r="G6" s="38">
        <f>H17</f>
        <v>-8</v>
      </c>
    </row>
    <row r="7" spans="2:7" ht="18">
      <c r="B7" s="9"/>
      <c r="F7" s="39" t="s">
        <v>1</v>
      </c>
      <c r="G7" s="38">
        <f>H20</f>
        <v>-4</v>
      </c>
    </row>
    <row r="8" ht="12.75"/>
    <row r="9" spans="1:3" ht="15.75">
      <c r="A9" s="32"/>
      <c r="B9" s="32"/>
      <c r="C9" s="31"/>
    </row>
    <row r="10" spans="1:2" ht="12.75">
      <c r="A10" s="23"/>
      <c r="B10" s="23"/>
    </row>
    <row r="11" spans="1:9" ht="15.75">
      <c r="A11" s="16"/>
      <c r="B11" s="16"/>
      <c r="F11" s="17" t="s">
        <v>6</v>
      </c>
      <c r="H11" s="5">
        <f>I11/5-10</f>
        <v>3.5999999999999996</v>
      </c>
      <c r="I11" s="11">
        <v>68</v>
      </c>
    </row>
    <row r="12" spans="1:9" ht="15">
      <c r="A12" s="16"/>
      <c r="B12" s="16"/>
      <c r="F12" s="40"/>
      <c r="H12" s="5"/>
      <c r="I12" s="11"/>
    </row>
    <row r="13" spans="1:8" ht="15">
      <c r="A13" s="16"/>
      <c r="B13" s="16"/>
      <c r="F13" s="40"/>
      <c r="H13" s="5"/>
    </row>
    <row r="14" spans="1:9" ht="15.75">
      <c r="A14" s="16"/>
      <c r="B14" s="16"/>
      <c r="F14" s="17" t="s">
        <v>7</v>
      </c>
      <c r="H14" s="5">
        <f>I14/5-10</f>
        <v>1</v>
      </c>
      <c r="I14" s="11">
        <v>55</v>
      </c>
    </row>
    <row r="15" spans="1:6" ht="15">
      <c r="A15" s="16"/>
      <c r="B15" s="16"/>
      <c r="F15" s="40"/>
    </row>
    <row r="16" spans="1:9" ht="15">
      <c r="A16" s="16"/>
      <c r="B16" s="16"/>
      <c r="F16" s="40"/>
      <c r="I16" s="11"/>
    </row>
    <row r="17" spans="1:9" ht="15.75">
      <c r="A17" s="16"/>
      <c r="B17" s="16"/>
      <c r="F17" s="17" t="s">
        <v>8</v>
      </c>
      <c r="H17" s="5">
        <f>I17/5-10</f>
        <v>-8</v>
      </c>
      <c r="I17" s="11">
        <v>10</v>
      </c>
    </row>
    <row r="18" spans="1:6" ht="15">
      <c r="A18" s="16"/>
      <c r="B18" s="16"/>
      <c r="F18" s="40"/>
    </row>
    <row r="19" spans="1:6" ht="15">
      <c r="A19" s="16"/>
      <c r="B19" s="16"/>
      <c r="F19" s="40"/>
    </row>
    <row r="20" spans="1:9" ht="15.75">
      <c r="A20" s="16"/>
      <c r="B20" s="16"/>
      <c r="F20" s="17" t="s">
        <v>1</v>
      </c>
      <c r="H20" s="5">
        <f>I20/5-10</f>
        <v>-4</v>
      </c>
      <c r="I20" s="11">
        <v>30</v>
      </c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5" ht="12.75">
      <c r="A27" s="16"/>
      <c r="B27" s="16"/>
      <c r="D27" s="19"/>
      <c r="E27" s="19"/>
    </row>
    <row r="28" spans="1:5" ht="12.75">
      <c r="A28" s="16"/>
      <c r="B28" s="16"/>
      <c r="D28" s="19"/>
      <c r="E28" s="21"/>
    </row>
    <row r="29" spans="1:5" ht="12.75">
      <c r="A29" s="16"/>
      <c r="B29" s="16"/>
      <c r="D29" s="19"/>
      <c r="E29" s="21"/>
    </row>
    <row r="30" spans="1:5" ht="12.75">
      <c r="A30" s="16"/>
      <c r="B30" s="16"/>
      <c r="D30" s="19"/>
      <c r="E30" s="21"/>
    </row>
    <row r="31" spans="1:5" ht="12.75">
      <c r="A31" s="16"/>
      <c r="B31" s="16"/>
      <c r="D31" s="19"/>
      <c r="E31" s="21"/>
    </row>
    <row r="32" spans="4:5" ht="12.75">
      <c r="D32" s="19"/>
      <c r="E32" s="21"/>
    </row>
    <row r="33" spans="1:5" ht="12.75">
      <c r="A33" s="16"/>
      <c r="B33" s="16"/>
      <c r="D33" s="19"/>
      <c r="E33" s="21"/>
    </row>
    <row r="34" spans="1:5" ht="12.75">
      <c r="A34" s="73"/>
      <c r="B34" s="73"/>
      <c r="D34" s="19"/>
      <c r="E34" s="21"/>
    </row>
    <row r="35" spans="1:5" ht="12.75">
      <c r="A35" s="30"/>
      <c r="B35" s="30"/>
      <c r="D35" s="19"/>
      <c r="E35" s="21"/>
    </row>
    <row r="36" spans="1:5" ht="12.75">
      <c r="A36" s="16"/>
      <c r="B36" s="16"/>
      <c r="D36" s="19"/>
      <c r="E36" s="21"/>
    </row>
    <row r="37" spans="1:5" ht="12.75">
      <c r="A37" s="16"/>
      <c r="B37" s="16"/>
      <c r="D37" s="19"/>
      <c r="E37" s="21"/>
    </row>
    <row r="38" spans="1:5" ht="12.75">
      <c r="A38" s="16"/>
      <c r="B38" s="16"/>
      <c r="D38" s="19"/>
      <c r="E38" s="21"/>
    </row>
    <row r="39" spans="1:5" ht="12.75">
      <c r="A39" s="16"/>
      <c r="B39" s="16"/>
      <c r="D39" s="19"/>
      <c r="E39" s="21"/>
    </row>
    <row r="40" spans="4:5" ht="12.75">
      <c r="D40" s="19"/>
      <c r="E40" s="21"/>
    </row>
    <row r="41" spans="4:5" ht="12.75">
      <c r="D41" s="19"/>
      <c r="E41" s="21"/>
    </row>
    <row r="42" spans="4:5" ht="12.75">
      <c r="D42" s="19"/>
      <c r="E42" s="21"/>
    </row>
    <row r="43" spans="4:5" ht="12.75">
      <c r="D43" s="19"/>
      <c r="E43" s="21"/>
    </row>
    <row r="44" spans="4:5" ht="12.75">
      <c r="D44" s="19"/>
      <c r="E44" s="21"/>
    </row>
    <row r="45" spans="1:10" ht="15">
      <c r="A45" s="52" t="s">
        <v>33</v>
      </c>
      <c r="B45" s="52"/>
      <c r="C45" s="52"/>
      <c r="D45" s="56"/>
      <c r="E45" s="57"/>
      <c r="F45" s="55" t="s">
        <v>132</v>
      </c>
      <c r="G45" s="55"/>
      <c r="H45" s="55"/>
      <c r="I45" s="55"/>
      <c r="J45" s="52"/>
    </row>
    <row r="46" spans="1:10" ht="15">
      <c r="A46" s="52" t="s">
        <v>136</v>
      </c>
      <c r="B46" s="52"/>
      <c r="C46" s="52"/>
      <c r="D46" s="56"/>
      <c r="E46" s="57"/>
      <c r="F46" s="55" t="s">
        <v>133</v>
      </c>
      <c r="G46" s="55"/>
      <c r="H46" s="55"/>
      <c r="I46" s="55"/>
      <c r="J46" s="52"/>
    </row>
    <row r="47" spans="1:10" ht="15">
      <c r="A47" s="52"/>
      <c r="B47" s="52"/>
      <c r="C47" s="52"/>
      <c r="D47" s="56"/>
      <c r="E47" s="57"/>
      <c r="F47" s="55" t="s">
        <v>134</v>
      </c>
      <c r="G47" s="55"/>
      <c r="H47" s="55"/>
      <c r="I47" s="55"/>
      <c r="J47" s="52"/>
    </row>
    <row r="48" spans="1:10" ht="18">
      <c r="A48" s="52" t="s">
        <v>139</v>
      </c>
      <c r="B48" s="52" t="s">
        <v>137</v>
      </c>
      <c r="C48" s="52"/>
      <c r="D48" s="56"/>
      <c r="E48" s="57"/>
      <c r="F48" s="55" t="s">
        <v>151</v>
      </c>
      <c r="G48" s="55"/>
      <c r="H48" s="55"/>
      <c r="I48" s="52"/>
      <c r="J48" s="52"/>
    </row>
    <row r="49" spans="1:10" ht="15">
      <c r="A49" s="52" t="s">
        <v>140</v>
      </c>
      <c r="B49" s="52" t="s">
        <v>138</v>
      </c>
      <c r="C49" s="52"/>
      <c r="D49" s="56"/>
      <c r="E49" s="57"/>
      <c r="F49" s="55" t="s">
        <v>135</v>
      </c>
      <c r="G49" s="55"/>
      <c r="H49" s="55"/>
      <c r="I49" s="52"/>
      <c r="J49" s="52"/>
    </row>
    <row r="50" spans="1:10" ht="12.75">
      <c r="A50" s="52" t="s">
        <v>141</v>
      </c>
      <c r="B50" s="52"/>
      <c r="C50" s="52"/>
      <c r="D50" s="56"/>
      <c r="E50" s="57"/>
      <c r="F50" s="52"/>
      <c r="G50" s="52"/>
      <c r="H50" s="52"/>
      <c r="I50" s="52"/>
      <c r="J50" s="52"/>
    </row>
    <row r="51" spans="1:10" ht="12.75">
      <c r="A51" s="52" t="s">
        <v>142</v>
      </c>
      <c r="B51" s="52"/>
      <c r="C51" s="52"/>
      <c r="D51" s="56"/>
      <c r="E51" s="57"/>
      <c r="F51" s="52"/>
      <c r="G51" s="52"/>
      <c r="H51" s="52"/>
      <c r="I51" s="52"/>
      <c r="J51" s="52"/>
    </row>
    <row r="52" spans="1:10" ht="12.75">
      <c r="A52" s="52" t="s">
        <v>143</v>
      </c>
      <c r="B52" s="52"/>
      <c r="C52" s="52"/>
      <c r="D52" s="56"/>
      <c r="E52" s="57"/>
      <c r="F52" s="52"/>
      <c r="G52" s="52"/>
      <c r="H52" s="52"/>
      <c r="I52" s="52"/>
      <c r="J52" s="52"/>
    </row>
    <row r="53" spans="1:10" ht="12.75">
      <c r="A53" s="52"/>
      <c r="B53" s="52"/>
      <c r="C53" s="52"/>
      <c r="D53" s="56"/>
      <c r="E53" s="57"/>
      <c r="F53" s="52"/>
      <c r="G53" s="52"/>
      <c r="H53" s="52"/>
      <c r="I53" s="52"/>
      <c r="J53" s="52"/>
    </row>
    <row r="54" spans="1:10" ht="12.75">
      <c r="A54" s="52" t="s">
        <v>144</v>
      </c>
      <c r="B54" s="52"/>
      <c r="C54" s="52"/>
      <c r="D54" s="56"/>
      <c r="E54" s="57"/>
      <c r="F54" s="52"/>
      <c r="G54" s="52"/>
      <c r="H54" s="52"/>
      <c r="I54" s="52"/>
      <c r="J54" s="52"/>
    </row>
    <row r="55" spans="1:10" ht="12.75">
      <c r="A55" s="52" t="s">
        <v>145</v>
      </c>
      <c r="B55" s="52"/>
      <c r="C55" s="52"/>
      <c r="D55" s="56"/>
      <c r="E55" s="57"/>
      <c r="F55" s="52"/>
      <c r="G55" s="52"/>
      <c r="H55" s="52"/>
      <c r="I55" s="52"/>
      <c r="J55" s="52"/>
    </row>
    <row r="56" spans="1:10" ht="12.75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2.75">
      <c r="A57" s="52" t="s">
        <v>146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2.75">
      <c r="A58" s="52" t="s">
        <v>147</v>
      </c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2.75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12.75">
      <c r="A60" s="52" t="s">
        <v>148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2.75">
      <c r="A61" s="52" t="s">
        <v>149</v>
      </c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12.75">
      <c r="A62" s="52" t="s">
        <v>150</v>
      </c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12.7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10" ht="12.75">
      <c r="A64" s="52"/>
      <c r="B64" s="52"/>
      <c r="C64" s="52"/>
      <c r="D64" s="52"/>
      <c r="E64" s="52"/>
      <c r="F64" s="52"/>
      <c r="G64" s="52"/>
      <c r="H64" s="52"/>
      <c r="I64" s="52"/>
      <c r="J64" s="52"/>
    </row>
  </sheetData>
  <mergeCells count="2">
    <mergeCell ref="A34:B34"/>
    <mergeCell ref="A1:M1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M74"/>
  <sheetViews>
    <sheetView tabSelected="1" zoomScale="85" zoomScaleNormal="85" workbookViewId="0" topLeftCell="D1">
      <selection activeCell="A1" sqref="A1:L1"/>
    </sheetView>
  </sheetViews>
  <sheetFormatPr defaultColWidth="11.421875" defaultRowHeight="12.75"/>
  <cols>
    <col min="1" max="4" width="11.421875" style="1" customWidth="1"/>
    <col min="5" max="5" width="3.8515625" style="1" bestFit="1" customWidth="1"/>
    <col min="6" max="6" width="12.140625" style="1" customWidth="1"/>
    <col min="7" max="16384" width="11.421875" style="1" customWidth="1"/>
  </cols>
  <sheetData>
    <row r="1" spans="1:13" ht="31.5">
      <c r="A1" s="74" t="s">
        <v>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3" t="s">
        <v>56</v>
      </c>
    </row>
    <row r="6" spans="5:6" ht="18">
      <c r="E6" s="8" t="s">
        <v>8</v>
      </c>
      <c r="F6" s="38">
        <f>G10</f>
        <v>4.6</v>
      </c>
    </row>
    <row r="7" spans="5:6" ht="18">
      <c r="E7" s="8" t="s">
        <v>6</v>
      </c>
      <c r="F7" s="38">
        <f>G13</f>
        <v>0.7</v>
      </c>
    </row>
    <row r="8" ht="12.75"/>
    <row r="9" ht="12.75"/>
    <row r="10" spans="5:8" ht="15.75">
      <c r="E10" s="26" t="s">
        <v>8</v>
      </c>
      <c r="G10" s="19">
        <f>H10/5-10</f>
        <v>4.6</v>
      </c>
      <c r="H10" s="11">
        <v>73</v>
      </c>
    </row>
    <row r="11" spans="5:7" ht="15.75">
      <c r="E11" s="26"/>
      <c r="G11" s="19"/>
    </row>
    <row r="12" spans="5:7" ht="15.75">
      <c r="E12" s="26"/>
      <c r="G12" s="19"/>
    </row>
    <row r="13" spans="5:8" ht="15.75">
      <c r="E13" s="26" t="s">
        <v>6</v>
      </c>
      <c r="G13" s="19">
        <f>H13/20</f>
        <v>0.7</v>
      </c>
      <c r="H13" s="11">
        <v>14</v>
      </c>
    </row>
    <row r="14" ht="12.75"/>
    <row r="18" ht="12.75"/>
    <row r="19" ht="12.75"/>
    <row r="27" ht="12.75"/>
    <row r="28" ht="12.75"/>
    <row r="29" ht="12.75"/>
    <row r="30" ht="12.75"/>
    <row r="31" ht="12.75"/>
    <row r="40" spans="1:8" ht="12.75">
      <c r="A40" s="52" t="s">
        <v>33</v>
      </c>
      <c r="B40" s="52"/>
      <c r="C40" s="52"/>
      <c r="D40" s="52"/>
      <c r="E40" s="52"/>
      <c r="F40" s="52"/>
      <c r="G40" s="52"/>
      <c r="H40" s="52"/>
    </row>
    <row r="41" spans="1:8" ht="12.75">
      <c r="A41" s="52" t="s">
        <v>160</v>
      </c>
      <c r="B41" s="52"/>
      <c r="C41" s="52"/>
      <c r="D41" s="52"/>
      <c r="E41" s="52"/>
      <c r="F41" s="52"/>
      <c r="G41" s="52"/>
      <c r="H41" s="52"/>
    </row>
    <row r="42" spans="1:8" ht="12.75">
      <c r="A42" s="52"/>
      <c r="B42" s="52"/>
      <c r="C42" s="52"/>
      <c r="D42" s="52"/>
      <c r="E42" s="52"/>
      <c r="F42" s="52"/>
      <c r="G42" s="52"/>
      <c r="H42" s="52"/>
    </row>
    <row r="43" spans="1:8" ht="12.75">
      <c r="A43" s="52" t="s">
        <v>161</v>
      </c>
      <c r="B43" s="52"/>
      <c r="C43" s="52"/>
      <c r="D43" s="52"/>
      <c r="E43" s="52"/>
      <c r="F43" s="52"/>
      <c r="G43" s="52"/>
      <c r="H43" s="52"/>
    </row>
    <row r="44" spans="1:8" ht="12.75">
      <c r="A44" s="52" t="s">
        <v>162</v>
      </c>
      <c r="B44" s="52"/>
      <c r="C44" s="52"/>
      <c r="D44" s="52"/>
      <c r="E44" s="52"/>
      <c r="F44" s="52"/>
      <c r="G44" s="52"/>
      <c r="H44" s="52"/>
    </row>
    <row r="45" spans="1:8" ht="12.75">
      <c r="A45" s="52" t="s">
        <v>163</v>
      </c>
      <c r="B45" s="52"/>
      <c r="C45" s="52"/>
      <c r="D45" s="52"/>
      <c r="E45" s="52"/>
      <c r="F45" s="52"/>
      <c r="G45" s="52"/>
      <c r="H45" s="52"/>
    </row>
    <row r="46" spans="1:8" ht="12.75">
      <c r="A46" s="52" t="s">
        <v>164</v>
      </c>
      <c r="B46" s="52"/>
      <c r="C46" s="52"/>
      <c r="D46" s="52"/>
      <c r="E46" s="52"/>
      <c r="F46" s="52"/>
      <c r="G46" s="52"/>
      <c r="H46" s="52"/>
    </row>
    <row r="47" spans="1:8" ht="12.75">
      <c r="A47" s="52"/>
      <c r="B47" s="52"/>
      <c r="C47" s="52"/>
      <c r="D47" s="52"/>
      <c r="E47" s="52"/>
      <c r="F47" s="52"/>
      <c r="G47" s="52"/>
      <c r="H47" s="52"/>
    </row>
    <row r="48" spans="1:8" ht="12.75">
      <c r="A48" s="52" t="s">
        <v>165</v>
      </c>
      <c r="B48" s="52"/>
      <c r="C48" s="52"/>
      <c r="D48" s="52"/>
      <c r="E48" s="52"/>
      <c r="F48" s="52"/>
      <c r="G48" s="52"/>
      <c r="H48" s="52"/>
    </row>
    <row r="49" spans="1:8" ht="12.75">
      <c r="A49" s="52" t="s">
        <v>166</v>
      </c>
      <c r="B49" s="52"/>
      <c r="C49" s="52"/>
      <c r="D49" s="52"/>
      <c r="E49" s="52"/>
      <c r="F49" s="52"/>
      <c r="G49" s="52"/>
      <c r="H49" s="52"/>
    </row>
    <row r="50" spans="1:8" ht="12.75">
      <c r="A50" s="52" t="s">
        <v>167</v>
      </c>
      <c r="B50" s="52"/>
      <c r="C50" s="52"/>
      <c r="D50" s="52"/>
      <c r="E50" s="52"/>
      <c r="F50" s="52"/>
      <c r="G50" s="52"/>
      <c r="H50" s="52"/>
    </row>
    <row r="51" spans="1:8" ht="12.75">
      <c r="A51" s="52" t="s">
        <v>84</v>
      </c>
      <c r="B51" s="52"/>
      <c r="C51" s="52"/>
      <c r="D51" s="52"/>
      <c r="E51" s="52"/>
      <c r="F51" s="52"/>
      <c r="G51" s="52"/>
      <c r="H51" s="52"/>
    </row>
    <row r="52" spans="1:8" ht="12.75">
      <c r="A52" s="52"/>
      <c r="B52" s="52"/>
      <c r="C52" s="52"/>
      <c r="D52" s="52"/>
      <c r="E52" s="52"/>
      <c r="F52" s="52" t="s">
        <v>152</v>
      </c>
      <c r="G52" s="52"/>
      <c r="H52" s="52"/>
    </row>
    <row r="53" spans="1:8" ht="12.75">
      <c r="A53" s="52" t="s">
        <v>168</v>
      </c>
      <c r="B53" s="52"/>
      <c r="C53" s="52"/>
      <c r="D53" s="52"/>
      <c r="E53" s="52"/>
      <c r="F53" s="52" t="s">
        <v>153</v>
      </c>
      <c r="G53" s="52"/>
      <c r="H53" s="52"/>
    </row>
    <row r="54" spans="1:8" ht="12.75">
      <c r="A54" s="52"/>
      <c r="B54" s="52"/>
      <c r="C54" s="52"/>
      <c r="D54" s="52"/>
      <c r="E54" s="52"/>
      <c r="F54" s="52" t="s">
        <v>154</v>
      </c>
      <c r="G54" s="52"/>
      <c r="H54" s="52"/>
    </row>
    <row r="55" spans="1:8" ht="12.75">
      <c r="A55" s="52" t="s">
        <v>169</v>
      </c>
      <c r="B55" s="52"/>
      <c r="C55" s="52"/>
      <c r="D55" s="52"/>
      <c r="E55" s="52"/>
      <c r="F55" s="52" t="s">
        <v>155</v>
      </c>
      <c r="G55" s="52"/>
      <c r="H55" s="52"/>
    </row>
    <row r="56" spans="1:8" ht="12.75">
      <c r="A56" s="52" t="s">
        <v>85</v>
      </c>
      <c r="B56" s="52"/>
      <c r="C56" s="52"/>
      <c r="D56" s="52"/>
      <c r="E56" s="52"/>
      <c r="F56" s="52" t="s">
        <v>156</v>
      </c>
      <c r="G56" s="52"/>
      <c r="H56" s="52"/>
    </row>
    <row r="57" spans="1:8" ht="12.75">
      <c r="A57" s="52"/>
      <c r="B57" s="52"/>
      <c r="C57" s="52"/>
      <c r="D57" s="52"/>
      <c r="E57" s="52"/>
      <c r="F57" s="52" t="s">
        <v>157</v>
      </c>
      <c r="G57" s="52"/>
      <c r="H57" s="52"/>
    </row>
    <row r="58" spans="1:8" ht="12.75">
      <c r="A58" s="52" t="s">
        <v>170</v>
      </c>
      <c r="B58" s="52"/>
      <c r="C58" s="52"/>
      <c r="D58" s="52"/>
      <c r="E58" s="52"/>
      <c r="F58" s="52" t="s">
        <v>158</v>
      </c>
      <c r="G58" s="52"/>
      <c r="H58" s="52"/>
    </row>
    <row r="59" spans="1:8" ht="12.75">
      <c r="A59" s="52"/>
      <c r="B59" s="52"/>
      <c r="C59" s="52"/>
      <c r="D59" s="52"/>
      <c r="E59" s="52"/>
      <c r="F59" s="52" t="s">
        <v>159</v>
      </c>
      <c r="G59" s="52"/>
      <c r="H59" s="52"/>
    </row>
    <row r="60" spans="1:8" ht="12.75">
      <c r="A60" s="52" t="s">
        <v>171</v>
      </c>
      <c r="B60" s="52"/>
      <c r="C60" s="52"/>
      <c r="D60" s="52"/>
      <c r="E60" s="52"/>
      <c r="F60" s="52"/>
      <c r="G60" s="52"/>
      <c r="H60" s="52"/>
    </row>
    <row r="61" spans="1:8" ht="12.75">
      <c r="A61" s="52"/>
      <c r="B61" s="52"/>
      <c r="C61" s="52"/>
      <c r="D61" s="52"/>
      <c r="E61" s="52"/>
      <c r="F61" s="52"/>
      <c r="G61" s="52"/>
      <c r="H61" s="52"/>
    </row>
    <row r="62" spans="1:8" ht="12.75">
      <c r="A62" s="52" t="s">
        <v>172</v>
      </c>
      <c r="B62" s="52"/>
      <c r="C62" s="52"/>
      <c r="D62" s="52"/>
      <c r="E62" s="52"/>
      <c r="F62" s="52"/>
      <c r="G62" s="52"/>
      <c r="H62" s="52"/>
    </row>
    <row r="63" spans="1:8" ht="12.75">
      <c r="A63" s="52" t="s">
        <v>86</v>
      </c>
      <c r="B63" s="52"/>
      <c r="C63" s="52"/>
      <c r="D63" s="52"/>
      <c r="E63" s="52"/>
      <c r="F63" s="52"/>
      <c r="G63" s="52"/>
      <c r="H63" s="52"/>
    </row>
    <row r="64" spans="1:8" ht="12.75">
      <c r="A64" s="52"/>
      <c r="B64" s="52"/>
      <c r="C64" s="52"/>
      <c r="D64" s="52"/>
      <c r="E64" s="52"/>
      <c r="F64" s="52"/>
      <c r="G64" s="52"/>
      <c r="H64" s="52"/>
    </row>
    <row r="65" spans="1:8" ht="12.75">
      <c r="A65" s="52"/>
      <c r="B65" s="52"/>
      <c r="C65" s="52"/>
      <c r="D65" s="52"/>
      <c r="E65" s="52"/>
      <c r="F65" s="52"/>
      <c r="G65" s="52"/>
      <c r="H65" s="52"/>
    </row>
    <row r="66" spans="1:8" ht="12.75">
      <c r="A66" s="52"/>
      <c r="B66" s="52"/>
      <c r="C66" s="52"/>
      <c r="D66" s="52"/>
      <c r="E66" s="52"/>
      <c r="F66" s="52"/>
      <c r="G66" s="52"/>
      <c r="H66" s="52"/>
    </row>
    <row r="67" spans="1:8" ht="12.75">
      <c r="A67" s="52"/>
      <c r="B67" s="52"/>
      <c r="C67" s="52"/>
      <c r="D67" s="52"/>
      <c r="E67" s="52"/>
      <c r="F67" s="52"/>
      <c r="G67" s="52"/>
      <c r="H67" s="52"/>
    </row>
    <row r="68" spans="1:8" ht="12.75">
      <c r="A68" s="52"/>
      <c r="B68" s="52"/>
      <c r="C68" s="52"/>
      <c r="D68" s="52"/>
      <c r="E68" s="52"/>
      <c r="F68" s="52"/>
      <c r="G68" s="52"/>
      <c r="H68" s="52"/>
    </row>
    <row r="69" spans="1:8" ht="12.75">
      <c r="A69" s="52"/>
      <c r="B69" s="52"/>
      <c r="C69" s="52"/>
      <c r="D69" s="52"/>
      <c r="E69" s="52"/>
      <c r="F69" s="52"/>
      <c r="G69" s="52"/>
      <c r="H69" s="52"/>
    </row>
    <row r="70" spans="1:8" ht="12.75">
      <c r="A70" s="52"/>
      <c r="B70" s="52"/>
      <c r="C70" s="52"/>
      <c r="D70" s="52"/>
      <c r="E70" s="52"/>
      <c r="F70" s="52"/>
      <c r="G70" s="52"/>
      <c r="H70" s="52"/>
    </row>
    <row r="71" spans="1:8" ht="12.75">
      <c r="A71" s="52"/>
      <c r="B71" s="52"/>
      <c r="C71" s="52"/>
      <c r="D71" s="52"/>
      <c r="E71" s="52"/>
      <c r="F71" s="52"/>
      <c r="G71" s="52"/>
      <c r="H71" s="52"/>
    </row>
    <row r="72" spans="1:8" ht="12.75">
      <c r="A72" s="52"/>
      <c r="B72" s="52"/>
      <c r="C72" s="52"/>
      <c r="D72" s="52"/>
      <c r="E72" s="52"/>
      <c r="F72" s="52"/>
      <c r="G72" s="52"/>
      <c r="H72" s="52"/>
    </row>
    <row r="73" spans="1:4" ht="12.75">
      <c r="A73" s="49"/>
      <c r="B73" s="49"/>
      <c r="C73" s="49"/>
      <c r="D73" s="49"/>
    </row>
    <row r="74" spans="1:4" ht="12.75">
      <c r="A74" s="49"/>
      <c r="B74" s="49"/>
      <c r="C74" s="49"/>
      <c r="D74" s="49"/>
    </row>
  </sheetData>
  <sheetProtection/>
  <protectedRanges>
    <protectedRange sqref="G10" name="Bereich1"/>
  </protectedRanges>
  <mergeCells count="1">
    <mergeCell ref="A1:L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V72"/>
  <sheetViews>
    <sheetView zoomScale="75" zoomScaleNormal="75" workbookViewId="0" topLeftCell="J1">
      <selection activeCell="U34" sqref="U34"/>
    </sheetView>
  </sheetViews>
  <sheetFormatPr defaultColWidth="11.421875" defaultRowHeight="12.75"/>
  <cols>
    <col min="14" max="14" width="13.00390625" style="0" bestFit="1" customWidth="1"/>
  </cols>
  <sheetData>
    <row r="1" spans="1:13" ht="12.75">
      <c r="A1" t="s">
        <v>59</v>
      </c>
      <c r="D1" t="s">
        <v>54</v>
      </c>
      <c r="J1" t="s">
        <v>55</v>
      </c>
      <c r="M1" t="s">
        <v>58</v>
      </c>
    </row>
    <row r="2" spans="1:22" ht="15.75">
      <c r="A2" s="22" t="s">
        <v>34</v>
      </c>
      <c r="B2" s="22"/>
      <c r="D2" s="22" t="s">
        <v>32</v>
      </c>
      <c r="E2" s="22"/>
      <c r="F2" s="22"/>
      <c r="G2" s="22" t="s">
        <v>32</v>
      </c>
      <c r="H2" s="22"/>
      <c r="I2" s="22"/>
      <c r="J2" s="31" t="s">
        <v>32</v>
      </c>
      <c r="K2" s="31"/>
      <c r="M2" s="31" t="s">
        <v>32</v>
      </c>
      <c r="N2" s="1"/>
      <c r="P2" s="64"/>
      <c r="Q2" s="65"/>
      <c r="R2" s="65"/>
      <c r="S2" s="65"/>
      <c r="T2" s="65"/>
      <c r="U2" s="65"/>
      <c r="V2" s="65"/>
    </row>
    <row r="3" spans="1:22" ht="12.75">
      <c r="A3" s="14" t="s">
        <v>2</v>
      </c>
      <c r="B3" s="14" t="s">
        <v>3</v>
      </c>
      <c r="D3" s="15" t="s">
        <v>2</v>
      </c>
      <c r="E3" s="15" t="s">
        <v>3</v>
      </c>
      <c r="F3" s="41"/>
      <c r="G3" s="15" t="s">
        <v>2</v>
      </c>
      <c r="H3" s="15" t="s">
        <v>3</v>
      </c>
      <c r="I3" s="15"/>
      <c r="J3" s="14" t="s">
        <v>2</v>
      </c>
      <c r="K3" s="14" t="s">
        <v>3</v>
      </c>
      <c r="M3" s="14" t="s">
        <v>2</v>
      </c>
      <c r="N3" s="14" t="s">
        <v>3</v>
      </c>
      <c r="P3" s="66"/>
      <c r="Q3" s="66"/>
      <c r="R3" s="66"/>
      <c r="S3" s="66"/>
      <c r="T3" s="66"/>
      <c r="U3" s="66"/>
      <c r="V3" s="65"/>
    </row>
    <row r="4" spans="1:22" ht="12.75">
      <c r="A4" s="12">
        <v>-10</v>
      </c>
      <c r="B4" s="12">
        <f>'f(x)=ax^2+bx+c'!$J$10*Wertetabellen!A4^2+'f(x)=ax^2+bx+c'!$J$11*Wertetabellen!A4+'f(x)=ax^2+bx+c'!$J$12</f>
        <v>-975</v>
      </c>
      <c r="D4" s="6">
        <v>-10</v>
      </c>
      <c r="E4" s="6">
        <f>'f(x)=kx+d'!$G$4*Wertetabellen!D4+'f(x)=kx+d'!$G$5</f>
        <v>-31.999999999999993</v>
      </c>
      <c r="F4" s="42"/>
      <c r="G4" s="6">
        <v>-10</v>
      </c>
      <c r="H4" s="6">
        <f>'f(x)=kx+d'!$G$12*Wertetabellen!G4+'f(x)=kx+d'!$G$13</f>
        <v>-26.4</v>
      </c>
      <c r="I4" s="6"/>
      <c r="J4" s="13">
        <v>-10</v>
      </c>
      <c r="K4" s="13">
        <f>'f(x)=ax^3+bx^2+cx+d'!$G$4*J4^3+'f(x)=ax^3+bx^2+cx+d'!$G$5*J4^2+'f(x)=ax^3+bx^2+cx+d'!$G$6*J4+'f(x)=ax^3+bx^2+cx+d'!$G$7</f>
        <v>-3423.9999999999995</v>
      </c>
      <c r="M4" s="13">
        <v>-5</v>
      </c>
      <c r="N4" s="13">
        <f>'f(x)=ca^x'!$F$6*'f(x)=ca^x'!$F$7^M4</f>
        <v>27.369548402451368</v>
      </c>
      <c r="P4" s="65"/>
      <c r="Q4" s="65"/>
      <c r="R4" s="65"/>
      <c r="S4" s="65"/>
      <c r="T4" s="65"/>
      <c r="U4" s="65"/>
      <c r="V4" s="65"/>
    </row>
    <row r="5" spans="1:22" ht="12.75">
      <c r="A5" s="12">
        <v>-9</v>
      </c>
      <c r="B5" s="12">
        <f>'f(x)=ax^2+bx+c'!$J$10*Wertetabellen!A5^2+'f(x)=ax^2+bx+c'!$J$11*Wertetabellen!A5+'f(x)=ax^2+bx+c'!$J$12</f>
        <v>-820</v>
      </c>
      <c r="D5" s="6">
        <v>-9</v>
      </c>
      <c r="E5" s="6">
        <f>'f(x)=kx+d'!$G$4*Wertetabellen!D5+'f(x)=kx+d'!$G$5</f>
        <v>-28.799999999999994</v>
      </c>
      <c r="F5" s="42"/>
      <c r="G5" s="6">
        <v>-9</v>
      </c>
      <c r="H5" s="6">
        <f>'f(x)=kx+d'!$G$12*Wertetabellen!G5+'f(x)=kx+d'!$G$13</f>
        <v>-25.4</v>
      </c>
      <c r="I5" s="6"/>
      <c r="J5" s="13">
        <v>-9</v>
      </c>
      <c r="K5" s="13">
        <f>'f(x)=ax^3+bx^2+cx+d'!$G$4*J5^3+'f(x)=ax^3+bx^2+cx+d'!$G$5*J5^2+'f(x)=ax^3+bx^2+cx+d'!$G$6*J5+'f(x)=ax^3+bx^2+cx+d'!$G$7</f>
        <v>-2475.3999999999996</v>
      </c>
      <c r="M5" s="13">
        <v>-4.5</v>
      </c>
      <c r="N5" s="13">
        <f>'f(x)=ca^x'!$F$6*'f(x)=ca^x'!$F$7^M5</f>
        <v>22.89900709262063</v>
      </c>
      <c r="P5" s="65"/>
      <c r="Q5" s="65"/>
      <c r="R5" s="65"/>
      <c r="S5" s="65"/>
      <c r="T5" s="65"/>
      <c r="U5" s="65"/>
      <c r="V5" s="65"/>
    </row>
    <row r="6" spans="1:22" ht="12.75">
      <c r="A6" s="12">
        <v>-8</v>
      </c>
      <c r="B6" s="12">
        <f>'f(x)=ax^2+bx+c'!$J$10*Wertetabellen!A6^2+'f(x)=ax^2+bx+c'!$J$11*Wertetabellen!A6+'f(x)=ax^2+bx+c'!$J$12</f>
        <v>-675</v>
      </c>
      <c r="D6" s="6">
        <v>-8</v>
      </c>
      <c r="E6" s="6">
        <f>'f(x)=kx+d'!$G$4*Wertetabellen!D6+'f(x)=kx+d'!$G$5</f>
        <v>-25.599999999999994</v>
      </c>
      <c r="F6" s="42"/>
      <c r="G6" s="6">
        <v>-8</v>
      </c>
      <c r="H6" s="6">
        <f>'f(x)=kx+d'!$G$12*Wertetabellen!G6+'f(x)=kx+d'!$G$13</f>
        <v>-24.4</v>
      </c>
      <c r="I6" s="6"/>
      <c r="J6" s="13">
        <v>-8</v>
      </c>
      <c r="K6" s="13">
        <f>'f(x)=ax^3+bx^2+cx+d'!$G$4*J6^3+'f(x)=ax^3+bx^2+cx+d'!$G$5*J6^2+'f(x)=ax^3+bx^2+cx+d'!$G$6*J6+'f(x)=ax^3+bx^2+cx+d'!$G$7</f>
        <v>-1719.1999999999998</v>
      </c>
      <c r="M6" s="13">
        <v>-4</v>
      </c>
      <c r="N6" s="13">
        <f>'f(x)=ca^x'!$F$6*'f(x)=ca^x'!$F$7^M6</f>
        <v>19.158683881715955</v>
      </c>
      <c r="P6" s="65"/>
      <c r="Q6" s="65"/>
      <c r="R6" s="65"/>
      <c r="S6" s="65"/>
      <c r="T6" s="65"/>
      <c r="U6" s="65"/>
      <c r="V6" s="65"/>
    </row>
    <row r="7" spans="1:22" ht="12.75">
      <c r="A7" s="12">
        <v>-7</v>
      </c>
      <c r="B7" s="12">
        <f>'f(x)=ax^2+bx+c'!$J$10*Wertetabellen!A7^2+'f(x)=ax^2+bx+c'!$J$11*Wertetabellen!A7+'f(x)=ax^2+bx+c'!$J$12</f>
        <v>-540</v>
      </c>
      <c r="D7" s="6">
        <v>-7</v>
      </c>
      <c r="E7" s="6">
        <f>'f(x)=kx+d'!$G$4*Wertetabellen!D7+'f(x)=kx+d'!$G$5</f>
        <v>-22.399999999999995</v>
      </c>
      <c r="F7" s="42"/>
      <c r="G7" s="6">
        <v>-7</v>
      </c>
      <c r="H7" s="6">
        <f>'f(x)=kx+d'!$G$12*Wertetabellen!G7+'f(x)=kx+d'!$G$13</f>
        <v>-23.4</v>
      </c>
      <c r="I7" s="6"/>
      <c r="J7" s="13">
        <v>-7</v>
      </c>
      <c r="K7" s="13">
        <f>'f(x)=ax^3+bx^2+cx+d'!$G$4*J7^3+'f(x)=ax^3+bx^2+cx+d'!$G$5*J7^2+'f(x)=ax^3+bx^2+cx+d'!$G$6*J7+'f(x)=ax^3+bx^2+cx+d'!$G$7</f>
        <v>-1133.8</v>
      </c>
      <c r="M7" s="13">
        <v>-3.5</v>
      </c>
      <c r="N7" s="13">
        <f>'f(x)=ca^x'!$F$6*'f(x)=ca^x'!$F$7^M7</f>
        <v>16.029304964834438</v>
      </c>
      <c r="P7" s="65"/>
      <c r="Q7" s="65"/>
      <c r="R7" s="65"/>
      <c r="S7" s="65"/>
      <c r="T7" s="65"/>
      <c r="U7" s="65"/>
      <c r="V7" s="65"/>
    </row>
    <row r="8" spans="1:22" ht="12.75">
      <c r="A8" s="12">
        <v>-6</v>
      </c>
      <c r="B8" s="12">
        <f>'f(x)=ax^2+bx+c'!$J$10*Wertetabellen!A8^2+'f(x)=ax^2+bx+c'!$J$11*Wertetabellen!A8+'f(x)=ax^2+bx+c'!$J$12</f>
        <v>-415</v>
      </c>
      <c r="D8" s="6">
        <v>-6</v>
      </c>
      <c r="E8" s="6">
        <f>'f(x)=kx+d'!$G$4*Wertetabellen!D8+'f(x)=kx+d'!$G$5</f>
        <v>-19.199999999999996</v>
      </c>
      <c r="F8" s="42"/>
      <c r="G8" s="6">
        <v>-6</v>
      </c>
      <c r="H8" s="6">
        <f>'f(x)=kx+d'!$G$12*Wertetabellen!G8+'f(x)=kx+d'!$G$13</f>
        <v>-22.4</v>
      </c>
      <c r="I8" s="6"/>
      <c r="J8" s="13">
        <v>-6</v>
      </c>
      <c r="K8" s="13">
        <f>'f(x)=ax^3+bx^2+cx+d'!$G$4*J8^3+'f(x)=ax^3+bx^2+cx+d'!$G$5*J8^2+'f(x)=ax^3+bx^2+cx+d'!$G$6*J8+'f(x)=ax^3+bx^2+cx+d'!$G$7</f>
        <v>-697.5999999999999</v>
      </c>
      <c r="M8" s="13">
        <v>-3</v>
      </c>
      <c r="N8" s="13">
        <f>'f(x)=ca^x'!$F$6*'f(x)=ca^x'!$F$7^M8</f>
        <v>13.411078717201168</v>
      </c>
      <c r="P8" s="65"/>
      <c r="Q8" s="65"/>
      <c r="R8" s="65"/>
      <c r="S8" s="65"/>
      <c r="T8" s="65"/>
      <c r="U8" s="65"/>
      <c r="V8" s="65"/>
    </row>
    <row r="9" spans="1:22" ht="12.75">
      <c r="A9" s="12">
        <v>-5</v>
      </c>
      <c r="B9" s="12">
        <f>'f(x)=ax^2+bx+c'!$J$10*Wertetabellen!A9^2+'f(x)=ax^2+bx+c'!$J$11*Wertetabellen!A9+'f(x)=ax^2+bx+c'!$J$12</f>
        <v>-300</v>
      </c>
      <c r="D9" s="6">
        <v>-5</v>
      </c>
      <c r="E9" s="6">
        <f>'f(x)=kx+d'!$G$4*Wertetabellen!D9+'f(x)=kx+d'!$G$5</f>
        <v>-15.999999999999996</v>
      </c>
      <c r="F9" s="42"/>
      <c r="G9" s="6">
        <v>-5</v>
      </c>
      <c r="H9" s="6">
        <f>'f(x)=kx+d'!$G$12*Wertetabellen!G9+'f(x)=kx+d'!$G$13</f>
        <v>-21.4</v>
      </c>
      <c r="I9" s="6"/>
      <c r="J9" s="13">
        <v>-5</v>
      </c>
      <c r="K9" s="13">
        <f>'f(x)=ax^3+bx^2+cx+d'!$G$4*J9^3+'f(x)=ax^3+bx^2+cx+d'!$G$5*J9^2+'f(x)=ax^3+bx^2+cx+d'!$G$6*J9+'f(x)=ax^3+bx^2+cx+d'!$G$7</f>
        <v>-388.99999999999994</v>
      </c>
      <c r="M9" s="13">
        <v>-2.5</v>
      </c>
      <c r="N9" s="13">
        <f>'f(x)=ca^x'!$F$6*'f(x)=ca^x'!$F$7^M9</f>
        <v>11.220513475384102</v>
      </c>
      <c r="P9" s="65"/>
      <c r="Q9" s="65"/>
      <c r="R9" s="65"/>
      <c r="S9" s="65"/>
      <c r="T9" s="65"/>
      <c r="U9" s="65"/>
      <c r="V9" s="65"/>
    </row>
    <row r="10" spans="1:22" ht="12.75">
      <c r="A10" s="12">
        <v>-4</v>
      </c>
      <c r="B10" s="12">
        <f>'f(x)=ax^2+bx+c'!$J$10*Wertetabellen!A10^2+'f(x)=ax^2+bx+c'!$J$11*Wertetabellen!A10+'f(x)=ax^2+bx+c'!$J$12</f>
        <v>-195</v>
      </c>
      <c r="D10" s="6">
        <v>-4</v>
      </c>
      <c r="E10" s="6">
        <f>'f(x)=kx+d'!$G$4*Wertetabellen!D10+'f(x)=kx+d'!$G$5</f>
        <v>-12.799999999999997</v>
      </c>
      <c r="F10" s="42"/>
      <c r="G10" s="6">
        <v>-4</v>
      </c>
      <c r="H10" s="6">
        <f>'f(x)=kx+d'!$G$12*Wertetabellen!G10+'f(x)=kx+d'!$G$13</f>
        <v>-20.4</v>
      </c>
      <c r="I10" s="6"/>
      <c r="J10" s="13">
        <v>-4</v>
      </c>
      <c r="K10" s="13">
        <f>'f(x)=ax^3+bx^2+cx+d'!$G$4*J10^3+'f(x)=ax^3+bx^2+cx+d'!$G$5*J10^2+'f(x)=ax^3+bx^2+cx+d'!$G$6*J10+'f(x)=ax^3+bx^2+cx+d'!$G$7</f>
        <v>-186.39999999999998</v>
      </c>
      <c r="M10" s="13">
        <v>-2</v>
      </c>
      <c r="N10" s="13">
        <f>'f(x)=ca^x'!$F$6*'f(x)=ca^x'!$F$7^M10</f>
        <v>9.387755102040817</v>
      </c>
      <c r="P10" s="65"/>
      <c r="Q10" s="65"/>
      <c r="R10" s="65"/>
      <c r="S10" s="65"/>
      <c r="T10" s="65"/>
      <c r="U10" s="65"/>
      <c r="V10" s="65"/>
    </row>
    <row r="11" spans="1:22" ht="12.75">
      <c r="A11" s="12">
        <v>-3</v>
      </c>
      <c r="B11" s="12">
        <f>'f(x)=ax^2+bx+c'!$J$10*Wertetabellen!A11^2+'f(x)=ax^2+bx+c'!$J$11*Wertetabellen!A11+'f(x)=ax^2+bx+c'!$J$12</f>
        <v>-100</v>
      </c>
      <c r="D11" s="6">
        <v>-3</v>
      </c>
      <c r="E11" s="6">
        <f>'f(x)=kx+d'!$G$4*Wertetabellen!D11+'f(x)=kx+d'!$G$5</f>
        <v>-9.599999999999998</v>
      </c>
      <c r="F11" s="42"/>
      <c r="G11" s="6">
        <v>-3</v>
      </c>
      <c r="H11" s="6">
        <f>'f(x)=kx+d'!$G$12*Wertetabellen!G11+'f(x)=kx+d'!$G$13</f>
        <v>-19.4</v>
      </c>
      <c r="I11" s="6"/>
      <c r="J11" s="13">
        <v>-3</v>
      </c>
      <c r="K11" s="13">
        <f>'f(x)=ax^3+bx^2+cx+d'!$G$4*J11^3+'f(x)=ax^3+bx^2+cx+d'!$G$5*J11^2+'f(x)=ax^3+bx^2+cx+d'!$G$6*J11+'f(x)=ax^3+bx^2+cx+d'!$G$7</f>
        <v>-68.19999999999999</v>
      </c>
      <c r="M11" s="13">
        <v>-1.5</v>
      </c>
      <c r="N11" s="13">
        <f>'f(x)=ca^x'!$F$6*'f(x)=ca^x'!$F$7^M11</f>
        <v>7.854359432768873</v>
      </c>
      <c r="P11" s="65"/>
      <c r="Q11" s="65"/>
      <c r="R11" s="65"/>
      <c r="S11" s="65"/>
      <c r="T11" s="65"/>
      <c r="U11" s="65"/>
      <c r="V11" s="65"/>
    </row>
    <row r="12" spans="1:22" ht="12.75">
      <c r="A12" s="12">
        <v>-2</v>
      </c>
      <c r="B12" s="12">
        <f>'f(x)=ax^2+bx+c'!$J$10*Wertetabellen!A12^2+'f(x)=ax^2+bx+c'!$J$11*Wertetabellen!A12+'f(x)=ax^2+bx+c'!$J$12</f>
        <v>-15</v>
      </c>
      <c r="D12" s="6">
        <v>-2</v>
      </c>
      <c r="E12" s="6">
        <f>'f(x)=kx+d'!$G$4*Wertetabellen!D12+'f(x)=kx+d'!$G$5</f>
        <v>-6.399999999999999</v>
      </c>
      <c r="F12" s="42"/>
      <c r="G12" s="6">
        <v>-2</v>
      </c>
      <c r="H12" s="6">
        <f>'f(x)=kx+d'!$G$12*Wertetabellen!G12+'f(x)=kx+d'!$G$13</f>
        <v>-18.4</v>
      </c>
      <c r="I12" s="6"/>
      <c r="J12" s="13">
        <v>-2</v>
      </c>
      <c r="K12" s="13">
        <f>'f(x)=ax^3+bx^2+cx+d'!$G$4*J12^3+'f(x)=ax^3+bx^2+cx+d'!$G$5*J12^2+'f(x)=ax^3+bx^2+cx+d'!$G$6*J12+'f(x)=ax^3+bx^2+cx+d'!$G$7</f>
        <v>-12.799999999999997</v>
      </c>
      <c r="M12" s="13">
        <v>-1</v>
      </c>
      <c r="N12" s="13">
        <f>'f(x)=ca^x'!$F$6*'f(x)=ca^x'!$F$7^M12</f>
        <v>6.571428571428571</v>
      </c>
      <c r="P12" s="65"/>
      <c r="Q12" s="65"/>
      <c r="R12" s="65"/>
      <c r="S12" s="65"/>
      <c r="T12" s="65"/>
      <c r="U12" s="65"/>
      <c r="V12" s="65"/>
    </row>
    <row r="13" spans="1:22" ht="12.75">
      <c r="A13" s="12">
        <v>-1</v>
      </c>
      <c r="B13" s="12">
        <f>'f(x)=ax^2+bx+c'!$J$10*Wertetabellen!A13^2+'f(x)=ax^2+bx+c'!$J$11*Wertetabellen!A13+'f(x)=ax^2+bx+c'!$J$12</f>
        <v>60</v>
      </c>
      <c r="D13" s="6">
        <v>-1</v>
      </c>
      <c r="E13" s="6">
        <f>'f(x)=kx+d'!$G$4*Wertetabellen!D13+'f(x)=kx+d'!$G$5</f>
        <v>-3.1999999999999993</v>
      </c>
      <c r="F13" s="42"/>
      <c r="G13" s="6">
        <v>-1</v>
      </c>
      <c r="H13" s="6">
        <f>'f(x)=kx+d'!$G$12*Wertetabellen!G13+'f(x)=kx+d'!$G$13</f>
        <v>-17.4</v>
      </c>
      <c r="I13" s="6"/>
      <c r="J13" s="13">
        <v>-1</v>
      </c>
      <c r="K13" s="13">
        <f>'f(x)=ax^3+bx^2+cx+d'!$G$4*J13^3+'f(x)=ax^3+bx^2+cx+d'!$G$5*J13^2+'f(x)=ax^3+bx^2+cx+d'!$G$6*J13+'f(x)=ax^3+bx^2+cx+d'!$G$7</f>
        <v>1.4000000000000004</v>
      </c>
      <c r="M13" s="13">
        <v>-0.5</v>
      </c>
      <c r="N13" s="13">
        <f>'f(x)=ca^x'!$F$6*'f(x)=ca^x'!$F$7^M13</f>
        <v>5.49805160293821</v>
      </c>
      <c r="P13" s="65"/>
      <c r="Q13" s="65"/>
      <c r="R13" s="65"/>
      <c r="S13" s="65"/>
      <c r="T13" s="65"/>
      <c r="U13" s="65"/>
      <c r="V13" s="65"/>
    </row>
    <row r="14" spans="1:22" ht="12.75">
      <c r="A14" s="12">
        <v>0</v>
      </c>
      <c r="B14" s="12">
        <f>'f(x)=ax^2+bx+c'!$J$10*Wertetabellen!A14^2+'f(x)=ax^2+bx+c'!$J$11*Wertetabellen!A14+'f(x)=ax^2+bx+c'!$J$12</f>
        <v>125</v>
      </c>
      <c r="D14" s="6">
        <v>0</v>
      </c>
      <c r="E14" s="6">
        <f>'f(x)=kx+d'!$G$4*Wertetabellen!D14+'f(x)=kx+d'!$G$5</f>
        <v>0</v>
      </c>
      <c r="F14" s="42"/>
      <c r="G14" s="6">
        <v>0</v>
      </c>
      <c r="H14" s="6">
        <f>'f(x)=kx+d'!$G$12*Wertetabellen!G14+'f(x)=kx+d'!$G$13</f>
        <v>-16.4</v>
      </c>
      <c r="I14" s="6"/>
      <c r="J14" s="13">
        <v>0</v>
      </c>
      <c r="K14" s="13">
        <f>'f(x)=ax^3+bx^2+cx+d'!$G$4*J14^3+'f(x)=ax^3+bx^2+cx+d'!$G$5*J14^2+'f(x)=ax^3+bx^2+cx+d'!$G$6*J14+'f(x)=ax^3+bx^2+cx+d'!$G$7</f>
        <v>-4</v>
      </c>
      <c r="M14" s="13">
        <v>0</v>
      </c>
      <c r="N14" s="13">
        <f>'f(x)=ca^x'!$F$6*'f(x)=ca^x'!$F$7^M14</f>
        <v>4.6</v>
      </c>
      <c r="P14" s="65"/>
      <c r="Q14" s="65"/>
      <c r="R14" s="65"/>
      <c r="S14" s="65"/>
      <c r="T14" s="65"/>
      <c r="U14" s="65"/>
      <c r="V14" s="65"/>
    </row>
    <row r="15" spans="1:22" ht="12.75">
      <c r="A15" s="12">
        <v>1</v>
      </c>
      <c r="B15" s="12">
        <f>'f(x)=ax^2+bx+c'!$J$10*Wertetabellen!A15^2+'f(x)=ax^2+bx+c'!$J$11*Wertetabellen!A15+'f(x)=ax^2+bx+c'!$J$12</f>
        <v>180</v>
      </c>
      <c r="D15" s="6">
        <v>1</v>
      </c>
      <c r="E15" s="6">
        <f>'f(x)=kx+d'!$G$4*Wertetabellen!D15+'f(x)=kx+d'!$G$5</f>
        <v>3.1999999999999993</v>
      </c>
      <c r="F15" s="42"/>
      <c r="G15" s="6">
        <v>1</v>
      </c>
      <c r="H15" s="6">
        <f>'f(x)=kx+d'!$G$12*Wertetabellen!G15+'f(x)=kx+d'!$G$13</f>
        <v>-15.399999999999999</v>
      </c>
      <c r="I15" s="6"/>
      <c r="J15" s="13">
        <v>1</v>
      </c>
      <c r="K15" s="13">
        <f>'f(x)=ax^3+bx^2+cx+d'!$G$4*J15^3+'f(x)=ax^3+bx^2+cx+d'!$G$5*J15^2+'f(x)=ax^3+bx^2+cx+d'!$G$6*J15+'f(x)=ax^3+bx^2+cx+d'!$G$7</f>
        <v>-7.4</v>
      </c>
      <c r="M15" s="13">
        <v>0.5</v>
      </c>
      <c r="N15" s="13">
        <f>'f(x)=ca^x'!$F$6*'f(x)=ca^x'!$F$7^M15</f>
        <v>3.8486361220567473</v>
      </c>
      <c r="P15" s="65"/>
      <c r="Q15" s="65"/>
      <c r="R15" s="65"/>
      <c r="S15" s="65"/>
      <c r="T15" s="65"/>
      <c r="U15" s="65"/>
      <c r="V15" s="65"/>
    </row>
    <row r="16" spans="1:22" ht="12.75">
      <c r="A16" s="12">
        <v>2</v>
      </c>
      <c r="B16" s="12">
        <f>'f(x)=ax^2+bx+c'!$J$10*Wertetabellen!A16^2+'f(x)=ax^2+bx+c'!$J$11*Wertetabellen!A16+'f(x)=ax^2+bx+c'!$J$12</f>
        <v>225</v>
      </c>
      <c r="D16" s="6">
        <v>2</v>
      </c>
      <c r="E16" s="6">
        <f>'f(x)=kx+d'!$G$4*Wertetabellen!D16+'f(x)=kx+d'!$G$5</f>
        <v>6.399999999999999</v>
      </c>
      <c r="F16" s="42"/>
      <c r="G16" s="6">
        <v>2</v>
      </c>
      <c r="H16" s="6">
        <f>'f(x)=kx+d'!$G$12*Wertetabellen!G16+'f(x)=kx+d'!$G$13</f>
        <v>-14.399999999999999</v>
      </c>
      <c r="I16" s="6"/>
      <c r="J16" s="13">
        <v>2</v>
      </c>
      <c r="K16" s="13">
        <f>'f(x)=ax^3+bx^2+cx+d'!$G$4*J16^3+'f(x)=ax^3+bx^2+cx+d'!$G$5*J16^2+'f(x)=ax^3+bx^2+cx+d'!$G$6*J16+'f(x)=ax^3+bx^2+cx+d'!$G$7</f>
        <v>12.799999999999997</v>
      </c>
      <c r="M16" s="13">
        <v>1</v>
      </c>
      <c r="N16" s="13">
        <f>'f(x)=ca^x'!$F$6*'f(x)=ca^x'!$F$7^M16</f>
        <v>3.2199999999999998</v>
      </c>
      <c r="P16" s="65"/>
      <c r="Q16" s="65"/>
      <c r="R16" s="65"/>
      <c r="S16" s="65"/>
      <c r="T16" s="65"/>
      <c r="U16" s="65"/>
      <c r="V16" s="65"/>
    </row>
    <row r="17" spans="1:22" ht="12.75">
      <c r="A17" s="12">
        <v>3</v>
      </c>
      <c r="B17" s="12">
        <f>'f(x)=ax^2+bx+c'!$J$10*Wertetabellen!A17^2+'f(x)=ax^2+bx+c'!$J$11*Wertetabellen!A17+'f(x)=ax^2+bx+c'!$J$12</f>
        <v>260</v>
      </c>
      <c r="D17" s="6">
        <v>3</v>
      </c>
      <c r="E17" s="6">
        <f>'f(x)=kx+d'!$G$4*Wertetabellen!D17+'f(x)=kx+d'!$G$5</f>
        <v>9.599999999999998</v>
      </c>
      <c r="F17" s="42"/>
      <c r="G17" s="6">
        <v>3</v>
      </c>
      <c r="H17" s="6">
        <f>'f(x)=kx+d'!$G$12*Wertetabellen!G17+'f(x)=kx+d'!$G$13</f>
        <v>-13.399999999999999</v>
      </c>
      <c r="I17" s="6"/>
      <c r="J17" s="13">
        <v>3</v>
      </c>
      <c r="K17" s="13">
        <f>'f(x)=ax^3+bx^2+cx+d'!$G$4*J17^3+'f(x)=ax^3+bx^2+cx+d'!$G$5*J17^2+'f(x)=ax^3+bx^2+cx+d'!$G$6*J17+'f(x)=ax^3+bx^2+cx+d'!$G$7</f>
        <v>78.19999999999999</v>
      </c>
      <c r="M17" s="13">
        <v>1.5</v>
      </c>
      <c r="N17" s="13">
        <f>'f(x)=ca^x'!$F$6*'f(x)=ca^x'!$F$7^M17</f>
        <v>2.6940452854397225</v>
      </c>
      <c r="P17" s="65"/>
      <c r="Q17" s="65"/>
      <c r="R17" s="65"/>
      <c r="S17" s="65"/>
      <c r="T17" s="65"/>
      <c r="U17" s="65"/>
      <c r="V17" s="65"/>
    </row>
    <row r="18" spans="1:22" ht="12.75">
      <c r="A18" s="12">
        <v>4</v>
      </c>
      <c r="B18" s="12">
        <f>'f(x)=ax^2+bx+c'!$J$10*Wertetabellen!A18^2+'f(x)=ax^2+bx+c'!$J$11*Wertetabellen!A18+'f(x)=ax^2+bx+c'!$J$12</f>
        <v>285</v>
      </c>
      <c r="D18" s="6">
        <v>4</v>
      </c>
      <c r="E18" s="6">
        <f>'f(x)=kx+d'!$G$4*Wertetabellen!D18+'f(x)=kx+d'!$G$5</f>
        <v>12.799999999999997</v>
      </c>
      <c r="F18" s="42"/>
      <c r="G18" s="6">
        <v>4</v>
      </c>
      <c r="H18" s="6">
        <f>'f(x)=kx+d'!$G$12*Wertetabellen!G18+'f(x)=kx+d'!$G$13</f>
        <v>-12.399999999999999</v>
      </c>
      <c r="I18" s="6"/>
      <c r="J18" s="13">
        <v>4</v>
      </c>
      <c r="K18" s="13">
        <f>'f(x)=ax^3+bx^2+cx+d'!$G$4*J18^3+'f(x)=ax^3+bx^2+cx+d'!$G$5*J18^2+'f(x)=ax^3+bx^2+cx+d'!$G$6*J18+'f(x)=ax^3+bx^2+cx+d'!$G$7</f>
        <v>210.39999999999998</v>
      </c>
      <c r="M18" s="13">
        <v>2</v>
      </c>
      <c r="N18" s="13">
        <f>'f(x)=ca^x'!$F$6*'f(x)=ca^x'!$F$7^M18</f>
        <v>2.2539999999999996</v>
      </c>
      <c r="P18" s="65"/>
      <c r="Q18" s="65"/>
      <c r="R18" s="65"/>
      <c r="S18" s="65"/>
      <c r="T18" s="65"/>
      <c r="U18" s="65"/>
      <c r="V18" s="65"/>
    </row>
    <row r="19" spans="1:22" ht="12.75">
      <c r="A19" s="12">
        <v>5</v>
      </c>
      <c r="B19" s="12">
        <f>'f(x)=ax^2+bx+c'!$J$10*Wertetabellen!A19^2+'f(x)=ax^2+bx+c'!$J$11*Wertetabellen!A19+'f(x)=ax^2+bx+c'!$J$12</f>
        <v>300</v>
      </c>
      <c r="D19" s="6">
        <v>5</v>
      </c>
      <c r="E19" s="6">
        <f>'f(x)=kx+d'!$G$4*Wertetabellen!D19+'f(x)=kx+d'!$G$5</f>
        <v>15.999999999999996</v>
      </c>
      <c r="F19" s="42"/>
      <c r="G19" s="6">
        <v>5</v>
      </c>
      <c r="H19" s="6">
        <f>'f(x)=kx+d'!$G$12*Wertetabellen!G19+'f(x)=kx+d'!$G$13</f>
        <v>-11.399999999999999</v>
      </c>
      <c r="I19" s="6"/>
      <c r="J19" s="13">
        <v>5</v>
      </c>
      <c r="K19" s="13">
        <f>'f(x)=ax^3+bx^2+cx+d'!$G$4*J19^3+'f(x)=ax^3+bx^2+cx+d'!$G$5*J19^2+'f(x)=ax^3+bx^2+cx+d'!$G$6*J19+'f(x)=ax^3+bx^2+cx+d'!$G$7</f>
        <v>430.99999999999994</v>
      </c>
      <c r="M19" s="13">
        <v>2.5</v>
      </c>
      <c r="N19" s="13">
        <f>'f(x)=ca^x'!$F$6*'f(x)=ca^x'!$F$7^M19</f>
        <v>1.885831699807806</v>
      </c>
      <c r="P19" s="65"/>
      <c r="Q19" s="65"/>
      <c r="R19" s="65"/>
      <c r="S19" s="65"/>
      <c r="T19" s="65"/>
      <c r="U19" s="65"/>
      <c r="V19" s="65"/>
    </row>
    <row r="20" spans="1:22" ht="12.75">
      <c r="A20" s="12">
        <v>6</v>
      </c>
      <c r="B20" s="12">
        <f>'f(x)=ax^2+bx+c'!$J$10*Wertetabellen!A20^2+'f(x)=ax^2+bx+c'!$J$11*Wertetabellen!A20+'f(x)=ax^2+bx+c'!$J$12</f>
        <v>305</v>
      </c>
      <c r="D20" s="6">
        <v>6</v>
      </c>
      <c r="E20" s="6">
        <f>'f(x)=kx+d'!$G$4*Wertetabellen!D20+'f(x)=kx+d'!$G$5</f>
        <v>19.199999999999996</v>
      </c>
      <c r="F20" s="42"/>
      <c r="G20" s="6">
        <v>6</v>
      </c>
      <c r="H20" s="6">
        <f>'f(x)=kx+d'!$G$12*Wertetabellen!G20+'f(x)=kx+d'!$G$13</f>
        <v>-10.399999999999999</v>
      </c>
      <c r="I20" s="6"/>
      <c r="J20" s="13">
        <v>6</v>
      </c>
      <c r="K20" s="13">
        <f>'f(x)=ax^3+bx^2+cx+d'!$G$4*J20^3+'f(x)=ax^3+bx^2+cx+d'!$G$5*J20^2+'f(x)=ax^3+bx^2+cx+d'!$G$6*J20+'f(x)=ax^3+bx^2+cx+d'!$G$7</f>
        <v>761.5999999999999</v>
      </c>
      <c r="M20" s="13">
        <v>3</v>
      </c>
      <c r="N20" s="13">
        <f>'f(x)=ca^x'!$F$6*'f(x)=ca^x'!$F$7^M20</f>
        <v>1.5777999999999994</v>
      </c>
      <c r="P20" s="65"/>
      <c r="Q20" s="65"/>
      <c r="R20" s="65"/>
      <c r="S20" s="65"/>
      <c r="T20" s="65"/>
      <c r="U20" s="65"/>
      <c r="V20" s="65"/>
    </row>
    <row r="21" spans="1:22" ht="12.75">
      <c r="A21" s="12">
        <v>7</v>
      </c>
      <c r="B21" s="12">
        <f>'f(x)=ax^2+bx+c'!$J$10*Wertetabellen!A21^2+'f(x)=ax^2+bx+c'!$J$11*Wertetabellen!A21+'f(x)=ax^2+bx+c'!$J$12</f>
        <v>300</v>
      </c>
      <c r="D21" s="6">
        <v>7</v>
      </c>
      <c r="E21" s="6">
        <f>'f(x)=kx+d'!$G$4*Wertetabellen!D21+'f(x)=kx+d'!$G$5</f>
        <v>22.399999999999995</v>
      </c>
      <c r="F21" s="42"/>
      <c r="G21" s="6">
        <v>7</v>
      </c>
      <c r="H21" s="6">
        <f>'f(x)=kx+d'!$G$12*Wertetabellen!G21+'f(x)=kx+d'!$G$13</f>
        <v>-9.399999999999999</v>
      </c>
      <c r="I21" s="6"/>
      <c r="J21" s="13">
        <v>7</v>
      </c>
      <c r="K21" s="13">
        <f>'f(x)=ax^3+bx^2+cx+d'!$G$4*J21^3+'f(x)=ax^3+bx^2+cx+d'!$G$5*J21^2+'f(x)=ax^3+bx^2+cx+d'!$G$6*J21+'f(x)=ax^3+bx^2+cx+d'!$G$7</f>
        <v>1223.8</v>
      </c>
      <c r="M21" s="13">
        <v>3.5</v>
      </c>
      <c r="N21" s="13">
        <f>'f(x)=ca^x'!$F$6*'f(x)=ca^x'!$F$7^M21</f>
        <v>1.320082189865464</v>
      </c>
      <c r="P21" s="65"/>
      <c r="Q21" s="65"/>
      <c r="R21" s="65"/>
      <c r="S21" s="65"/>
      <c r="T21" s="65"/>
      <c r="U21" s="65"/>
      <c r="V21" s="65"/>
    </row>
    <row r="22" spans="1:22" ht="12.75">
      <c r="A22" s="12">
        <v>8</v>
      </c>
      <c r="B22" s="12">
        <f>'f(x)=ax^2+bx+c'!$J$10*Wertetabellen!A22^2+'f(x)=ax^2+bx+c'!$J$11*Wertetabellen!A22+'f(x)=ax^2+bx+c'!$J$12</f>
        <v>285</v>
      </c>
      <c r="D22" s="6">
        <v>8</v>
      </c>
      <c r="E22" s="6">
        <f>'f(x)=kx+d'!$G$4*Wertetabellen!D22+'f(x)=kx+d'!$G$5</f>
        <v>25.599999999999994</v>
      </c>
      <c r="F22" s="42"/>
      <c r="G22" s="6">
        <v>8</v>
      </c>
      <c r="H22" s="6">
        <f>'f(x)=kx+d'!$G$12*Wertetabellen!G22+'f(x)=kx+d'!$G$13</f>
        <v>-8.399999999999999</v>
      </c>
      <c r="I22" s="6"/>
      <c r="J22" s="13">
        <v>8</v>
      </c>
      <c r="K22" s="13">
        <f>'f(x)=ax^3+bx^2+cx+d'!$G$4*J22^3+'f(x)=ax^3+bx^2+cx+d'!$G$5*J22^2+'f(x)=ax^3+bx^2+cx+d'!$G$6*J22+'f(x)=ax^3+bx^2+cx+d'!$G$7</f>
        <v>1839.1999999999998</v>
      </c>
      <c r="M22" s="13">
        <v>4</v>
      </c>
      <c r="N22" s="13">
        <f>'f(x)=ca^x'!$F$6*'f(x)=ca^x'!$F$7^M22</f>
        <v>1.1044599999999996</v>
      </c>
      <c r="P22" s="65"/>
      <c r="Q22" s="65"/>
      <c r="R22" s="65"/>
      <c r="S22" s="65"/>
      <c r="T22" s="65"/>
      <c r="U22" s="65"/>
      <c r="V22" s="65"/>
    </row>
    <row r="23" spans="1:22" ht="12.75">
      <c r="A23" s="12">
        <v>9</v>
      </c>
      <c r="B23" s="12">
        <f>'f(x)=ax^2+bx+c'!$J$10*Wertetabellen!A23^2+'f(x)=ax^2+bx+c'!$J$11*Wertetabellen!A23+'f(x)=ax^2+bx+c'!$J$12</f>
        <v>260</v>
      </c>
      <c r="D23" s="6">
        <v>9</v>
      </c>
      <c r="E23" s="6">
        <f>'f(x)=kx+d'!$G$4*Wertetabellen!D23+'f(x)=kx+d'!$G$5</f>
        <v>28.799999999999994</v>
      </c>
      <c r="F23" s="42"/>
      <c r="G23" s="6">
        <v>9</v>
      </c>
      <c r="H23" s="6">
        <f>'f(x)=kx+d'!$G$12*Wertetabellen!G23+'f(x)=kx+d'!$G$13</f>
        <v>-7.399999999999999</v>
      </c>
      <c r="I23" s="6"/>
      <c r="J23" s="13">
        <v>9</v>
      </c>
      <c r="K23" s="13">
        <f>'f(x)=ax^3+bx^2+cx+d'!$G$4*J23^3+'f(x)=ax^3+bx^2+cx+d'!$G$5*J23^2+'f(x)=ax^3+bx^2+cx+d'!$G$6*J23+'f(x)=ax^3+bx^2+cx+d'!$G$7</f>
        <v>2629.3999999999996</v>
      </c>
      <c r="M23" s="13">
        <v>4.5</v>
      </c>
      <c r="N23" s="13">
        <f>'f(x)=ca^x'!$F$6*'f(x)=ca^x'!$F$7^M23</f>
        <v>0.9240575329058247</v>
      </c>
      <c r="P23" s="65"/>
      <c r="Q23" s="65"/>
      <c r="R23" s="65"/>
      <c r="S23" s="65"/>
      <c r="T23" s="65"/>
      <c r="U23" s="65"/>
      <c r="V23" s="65"/>
    </row>
    <row r="24" spans="1:22" ht="12.75">
      <c r="A24" s="12">
        <v>10</v>
      </c>
      <c r="B24" s="12">
        <f>'f(x)=ax^2+bx+c'!$J$10*Wertetabellen!A24^2+'f(x)=ax^2+bx+c'!$J$11*Wertetabellen!A24+'f(x)=ax^2+bx+c'!$J$12</f>
        <v>225</v>
      </c>
      <c r="D24" s="6">
        <v>10</v>
      </c>
      <c r="E24" s="6">
        <f>'f(x)=kx+d'!$G$4*Wertetabellen!D24+'f(x)=kx+d'!$G$5</f>
        <v>31.999999999999993</v>
      </c>
      <c r="F24" s="42"/>
      <c r="G24" s="6">
        <v>10</v>
      </c>
      <c r="H24" s="6">
        <f>'f(x)=kx+d'!$G$12*Wertetabellen!G24+'f(x)=kx+d'!$G$13</f>
        <v>-6.399999999999999</v>
      </c>
      <c r="I24" s="6"/>
      <c r="J24" s="13">
        <v>10</v>
      </c>
      <c r="K24" s="13">
        <f>'f(x)=ax^3+bx^2+cx+d'!$G$4*J24^3+'f(x)=ax^3+bx^2+cx+d'!$G$5*J24^2+'f(x)=ax^3+bx^2+cx+d'!$G$6*J24+'f(x)=ax^3+bx^2+cx+d'!$G$7</f>
        <v>3615.9999999999995</v>
      </c>
      <c r="M24" s="13">
        <v>5</v>
      </c>
      <c r="N24" s="13">
        <f>'f(x)=ca^x'!$F$6*'f(x)=ca^x'!$F$7^M24</f>
        <v>0.7731219999999996</v>
      </c>
      <c r="P24" s="65"/>
      <c r="Q24" s="65"/>
      <c r="R24" s="65"/>
      <c r="S24" s="65"/>
      <c r="T24" s="65"/>
      <c r="U24" s="65"/>
      <c r="V24" s="65"/>
    </row>
    <row r="25" spans="1:14" ht="12.75">
      <c r="A25" s="12">
        <v>11</v>
      </c>
      <c r="B25" s="12">
        <f>'f(x)=ax^2+bx+c'!$J$10*Wertetabellen!A25^2+'f(x)=ax^2+bx+c'!$J$11*Wertetabellen!A25+'f(x)=ax^2+bx+c'!$J$12</f>
        <v>180</v>
      </c>
      <c r="D25" s="6">
        <v>11</v>
      </c>
      <c r="E25" s="6">
        <f>'f(x)=kx+d'!$G$4*Wertetabellen!D25+'f(x)=kx+d'!$G$5</f>
        <v>35.19999999999999</v>
      </c>
      <c r="G25" s="6">
        <v>11</v>
      </c>
      <c r="H25" s="6">
        <f>'f(x)=kx+d'!$G$12*Wertetabellen!G25+'f(x)=kx+d'!$G$13</f>
        <v>-5.399999999999999</v>
      </c>
      <c r="M25" s="13">
        <v>5.5</v>
      </c>
      <c r="N25" s="13">
        <f>'f(x)=ca^x'!$F$6*'f(x)=ca^x'!$F$7^M25</f>
        <v>0.6468402730340773</v>
      </c>
    </row>
    <row r="26" spans="1:18" ht="15.75">
      <c r="A26" s="12">
        <v>12</v>
      </c>
      <c r="B26" s="12">
        <f>'f(x)=ax^2+bx+c'!$J$10*Wertetabellen!A26^2+'f(x)=ax^2+bx+c'!$J$11*Wertetabellen!A26+'f(x)=ax^2+bx+c'!$J$12</f>
        <v>125</v>
      </c>
      <c r="D26" s="6">
        <v>12</v>
      </c>
      <c r="E26" s="6">
        <f>'f(x)=kx+d'!$G$4*Wertetabellen!D26+'f(x)=kx+d'!$G$5</f>
        <v>38.39999999999999</v>
      </c>
      <c r="F26" s="22"/>
      <c r="G26" s="6">
        <v>12</v>
      </c>
      <c r="H26" s="6">
        <f>'f(x)=kx+d'!$G$12*Wertetabellen!G26+'f(x)=kx+d'!$G$13</f>
        <v>-4.399999999999999</v>
      </c>
      <c r="M26" s="13">
        <v>6</v>
      </c>
      <c r="N26" s="13">
        <f>'f(x)=ca^x'!$F$6*'f(x)=ca^x'!$F$7^M26</f>
        <v>0.5411853999999997</v>
      </c>
      <c r="R26" s="48"/>
    </row>
    <row r="27" spans="1:14" ht="12.75">
      <c r="A27" s="12">
        <v>13</v>
      </c>
      <c r="B27" s="12">
        <f>'f(x)=ax^2+bx+c'!$J$10*Wertetabellen!A27^2+'f(x)=ax^2+bx+c'!$J$11*Wertetabellen!A27+'f(x)=ax^2+bx+c'!$J$12</f>
        <v>60</v>
      </c>
      <c r="D27" s="6">
        <v>13</v>
      </c>
      <c r="E27" s="6">
        <f>'f(x)=kx+d'!$G$4*Wertetabellen!D27+'f(x)=kx+d'!$G$5</f>
        <v>41.599999999999994</v>
      </c>
      <c r="F27" s="41"/>
      <c r="G27" s="6">
        <v>13</v>
      </c>
      <c r="H27" s="6">
        <f>'f(x)=kx+d'!$G$12*Wertetabellen!G27+'f(x)=kx+d'!$G$13</f>
        <v>-3.3999999999999986</v>
      </c>
      <c r="M27" s="13">
        <v>6.5</v>
      </c>
      <c r="N27" s="13">
        <f>'f(x)=ca^x'!$F$6*'f(x)=ca^x'!$F$7^M27</f>
        <v>0.45278819112385404</v>
      </c>
    </row>
    <row r="28" spans="1:14" ht="12.75">
      <c r="A28" s="12">
        <v>14</v>
      </c>
      <c r="B28" s="12">
        <f>'f(x)=ax^2+bx+c'!$J$10*Wertetabellen!A28^2+'f(x)=ax^2+bx+c'!$J$11*Wertetabellen!A28+'f(x)=ax^2+bx+c'!$J$12</f>
        <v>-15</v>
      </c>
      <c r="D28" s="6">
        <v>14</v>
      </c>
      <c r="E28" s="6">
        <f>'f(x)=kx+d'!$G$4*Wertetabellen!D28+'f(x)=kx+d'!$G$5</f>
        <v>44.79999999999999</v>
      </c>
      <c r="F28" s="42"/>
      <c r="G28" s="6">
        <v>14</v>
      </c>
      <c r="H28" s="6">
        <f>'f(x)=kx+d'!$G$12*Wertetabellen!G28+'f(x)=kx+d'!$G$13</f>
        <v>-2.3999999999999986</v>
      </c>
      <c r="M28" s="13">
        <v>7</v>
      </c>
      <c r="N28" s="13">
        <f>'f(x)=ca^x'!$F$6*'f(x)=ca^x'!$F$7^M28</f>
        <v>0.3788297799999997</v>
      </c>
    </row>
    <row r="29" spans="1:14" ht="12.75">
      <c r="A29" s="12">
        <v>15</v>
      </c>
      <c r="B29" s="12">
        <f>'f(x)=ax^2+bx+c'!$J$10*Wertetabellen!A29^2+'f(x)=ax^2+bx+c'!$J$11*Wertetabellen!A29+'f(x)=ax^2+bx+c'!$J$12</f>
        <v>-100</v>
      </c>
      <c r="D29" s="6">
        <v>15</v>
      </c>
      <c r="E29" s="6">
        <f>'f(x)=kx+d'!$G$4*Wertetabellen!D29+'f(x)=kx+d'!$G$5</f>
        <v>47.999999999999986</v>
      </c>
      <c r="F29" s="42"/>
      <c r="G29" s="6">
        <v>15</v>
      </c>
      <c r="H29" s="6">
        <f>'f(x)=kx+d'!$G$12*Wertetabellen!G29+'f(x)=kx+d'!$G$13</f>
        <v>-1.3999999999999986</v>
      </c>
      <c r="M29" s="13">
        <v>7.5</v>
      </c>
      <c r="N29" s="13">
        <f>'f(x)=ca^x'!$F$6*'f(x)=ca^x'!$F$7^M29</f>
        <v>0.31695173378669783</v>
      </c>
    </row>
    <row r="30" spans="1:14" ht="12.75">
      <c r="A30" s="12">
        <v>16</v>
      </c>
      <c r="B30" s="12">
        <f>'f(x)=ax^2+bx+c'!$J$10*Wertetabellen!A30^2+'f(x)=ax^2+bx+c'!$J$11*Wertetabellen!A30+'f(x)=ax^2+bx+c'!$J$12</f>
        <v>-195</v>
      </c>
      <c r="D30" s="6">
        <v>16</v>
      </c>
      <c r="E30" s="6">
        <f>'f(x)=kx+d'!$G$4*Wertetabellen!D30+'f(x)=kx+d'!$G$5</f>
        <v>51.19999999999999</v>
      </c>
      <c r="F30" s="42"/>
      <c r="G30" s="6">
        <v>16</v>
      </c>
      <c r="H30" s="6">
        <f>'f(x)=kx+d'!$G$12*Wertetabellen!G30+'f(x)=kx+d'!$G$13</f>
        <v>-0.3999999999999986</v>
      </c>
      <c r="M30" s="13">
        <v>8</v>
      </c>
      <c r="N30" s="13">
        <f>'f(x)=ca^x'!$F$6*'f(x)=ca^x'!$F$7^M30</f>
        <v>0.2651808459999998</v>
      </c>
    </row>
    <row r="31" spans="1:14" ht="12.75">
      <c r="A31" s="12">
        <v>17</v>
      </c>
      <c r="B31" s="12">
        <f>'f(x)=ax^2+bx+c'!$J$10*Wertetabellen!A31^2+'f(x)=ax^2+bx+c'!$J$11*Wertetabellen!A31+'f(x)=ax^2+bx+c'!$J$12</f>
        <v>-300</v>
      </c>
      <c r="F31" s="42"/>
      <c r="G31" s="42"/>
      <c r="M31" s="13">
        <v>8.5</v>
      </c>
      <c r="N31" s="13">
        <f>'f(x)=ca^x'!$F$6*'f(x)=ca^x'!$F$7^M31</f>
        <v>0.22186621365068845</v>
      </c>
    </row>
    <row r="32" spans="1:14" ht="12.75">
      <c r="A32" s="12">
        <v>18</v>
      </c>
      <c r="B32" s="12">
        <f>'f(x)=ax^2+bx+c'!$J$10*Wertetabellen!A32^2+'f(x)=ax^2+bx+c'!$J$11*Wertetabellen!A32+'f(x)=ax^2+bx+c'!$J$12</f>
        <v>-415</v>
      </c>
      <c r="F32" s="42"/>
      <c r="G32" s="42"/>
      <c r="M32" s="13">
        <v>9</v>
      </c>
      <c r="N32" s="13">
        <f>'f(x)=ca^x'!$F$6*'f(x)=ca^x'!$F$7^M32</f>
        <v>0.18562659219999986</v>
      </c>
    </row>
    <row r="33" spans="1:14" ht="12.75">
      <c r="A33" s="12">
        <v>19</v>
      </c>
      <c r="B33" s="12">
        <f>'f(x)=ax^2+bx+c'!$J$10*Wertetabellen!A33^2+'f(x)=ax^2+bx+c'!$J$11*Wertetabellen!A33+'f(x)=ax^2+bx+c'!$J$12</f>
        <v>-540</v>
      </c>
      <c r="D33" t="s">
        <v>94</v>
      </c>
      <c r="F33" s="42"/>
      <c r="G33" t="s">
        <v>94</v>
      </c>
      <c r="M33" s="13">
        <v>9.5</v>
      </c>
      <c r="N33" s="13">
        <f>'f(x)=ca^x'!$F$6*'f(x)=ca^x'!$F$7^M33</f>
        <v>0.1553063495554819</v>
      </c>
    </row>
    <row r="34" spans="4:14" ht="15.75">
      <c r="D34" s="22" t="s">
        <v>32</v>
      </c>
      <c r="E34" s="22"/>
      <c r="F34" s="42"/>
      <c r="G34" s="22" t="s">
        <v>32</v>
      </c>
      <c r="H34" s="22"/>
      <c r="M34" s="13">
        <v>10</v>
      </c>
      <c r="N34" s="13">
        <f>'f(x)=ca^x'!$F$6*'f(x)=ca^x'!$F$7^M34</f>
        <v>0.12993861453999989</v>
      </c>
    </row>
    <row r="35" spans="4:8" ht="12.75">
      <c r="D35" s="15" t="s">
        <v>2</v>
      </c>
      <c r="E35" s="15" t="s">
        <v>3</v>
      </c>
      <c r="F35" s="42"/>
      <c r="G35" s="15" t="s">
        <v>2</v>
      </c>
      <c r="H35" s="15" t="s">
        <v>3</v>
      </c>
    </row>
    <row r="36" spans="4:8" ht="12.75">
      <c r="D36" s="6">
        <v>-5</v>
      </c>
      <c r="E36" s="6">
        <f>'f(x)=kx+d2'!$I$8*Wertetabellen!D36+'f(x)=kx+d2'!$I$10</f>
        <v>45425</v>
      </c>
      <c r="F36" s="42"/>
      <c r="G36" s="6">
        <v>-5</v>
      </c>
      <c r="H36" s="6">
        <f>'f(x)=kx+d2'!$G$12*Wertetabellen!G36+'f(x)=kx+d2'!$G$13</f>
        <v>-46425</v>
      </c>
    </row>
    <row r="37" spans="4:8" ht="12.75">
      <c r="D37" s="6">
        <v>0</v>
      </c>
      <c r="E37" s="6">
        <f>'f(x)=kx+d2'!$I$8*Wertetabellen!D37+'f(x)=kx+d2'!$I$10</f>
        <v>46000</v>
      </c>
      <c r="F37" s="42"/>
      <c r="G37" s="6">
        <v>0</v>
      </c>
      <c r="H37" s="6">
        <f>'f(x)=kx+d2'!$G$12*Wertetabellen!G37+'f(x)=kx+d2'!$G$13</f>
        <v>-46000</v>
      </c>
    </row>
    <row r="38" spans="4:8" ht="12.75">
      <c r="D38" s="6">
        <v>20</v>
      </c>
      <c r="E38" s="6">
        <f>'f(x)=kx+d2'!$I$8*Wertetabellen!D38+'f(x)=kx+d2'!$I$10</f>
        <v>48300</v>
      </c>
      <c r="F38" s="42"/>
      <c r="G38" s="6">
        <v>20</v>
      </c>
      <c r="H38" s="6">
        <f>'f(x)=kx+d2'!$G$12*Wertetabellen!G38+'f(x)=kx+d2'!$G$13</f>
        <v>-44300</v>
      </c>
    </row>
    <row r="39" spans="4:8" ht="12.75">
      <c r="D39" s="6">
        <v>40</v>
      </c>
      <c r="E39" s="6">
        <f>'f(x)=kx+d2'!$I$8*Wertetabellen!D39+'f(x)=kx+d2'!$I$10</f>
        <v>50600</v>
      </c>
      <c r="F39" s="42"/>
      <c r="G39" s="6">
        <v>40</v>
      </c>
      <c r="H39" s="6">
        <f>'f(x)=kx+d2'!$G$12*Wertetabellen!G39+'f(x)=kx+d2'!$G$13</f>
        <v>-42600</v>
      </c>
    </row>
    <row r="40" spans="4:8" ht="12.75">
      <c r="D40" s="6">
        <v>60</v>
      </c>
      <c r="E40" s="6">
        <f>'f(x)=kx+d2'!$I$8*Wertetabellen!D40+'f(x)=kx+d2'!$I$10</f>
        <v>52900</v>
      </c>
      <c r="F40" s="42"/>
      <c r="G40" s="6">
        <v>60</v>
      </c>
      <c r="H40" s="6">
        <f>'f(x)=kx+d2'!$G$12*Wertetabellen!G40+'f(x)=kx+d2'!$G$13</f>
        <v>-40900</v>
      </c>
    </row>
    <row r="41" spans="4:8" ht="12.75">
      <c r="D41" s="6">
        <v>80</v>
      </c>
      <c r="E41" s="6">
        <f>'f(x)=kx+d2'!$I$8*Wertetabellen!D41+'f(x)=kx+d2'!$I$10</f>
        <v>55200</v>
      </c>
      <c r="F41" s="42"/>
      <c r="G41" s="6">
        <v>80</v>
      </c>
      <c r="H41" s="6">
        <f>'f(x)=kx+d2'!$G$12*Wertetabellen!G41+'f(x)=kx+d2'!$G$13</f>
        <v>-39200</v>
      </c>
    </row>
    <row r="42" spans="4:8" ht="12.75">
      <c r="D42" s="6">
        <v>100</v>
      </c>
      <c r="E42" s="6">
        <f>'f(x)=kx+d2'!$I$8*Wertetabellen!D42+'f(x)=kx+d2'!$I$10</f>
        <v>57500</v>
      </c>
      <c r="F42" s="42"/>
      <c r="G42" s="6">
        <v>100</v>
      </c>
      <c r="H42" s="6">
        <f>'f(x)=kx+d2'!$G$12*Wertetabellen!G42+'f(x)=kx+d2'!$G$13</f>
        <v>-37500</v>
      </c>
    </row>
    <row r="43" spans="4:8" ht="12.75">
      <c r="D43" s="6">
        <v>120</v>
      </c>
      <c r="E43" s="6">
        <f>'f(x)=kx+d2'!$I$8*Wertetabellen!D43+'f(x)=kx+d2'!$I$10</f>
        <v>59800</v>
      </c>
      <c r="F43" s="42"/>
      <c r="G43" s="6">
        <v>120</v>
      </c>
      <c r="H43" s="6">
        <f>'f(x)=kx+d2'!$G$12*Wertetabellen!G43+'f(x)=kx+d2'!$G$13</f>
        <v>-35800</v>
      </c>
    </row>
    <row r="44" spans="4:8" ht="12.75">
      <c r="D44" s="6">
        <v>140</v>
      </c>
      <c r="E44" s="6">
        <f>'f(x)=kx+d2'!$I$8*Wertetabellen!D44+'f(x)=kx+d2'!$I$10</f>
        <v>62100</v>
      </c>
      <c r="F44" s="42"/>
      <c r="G44" s="6">
        <v>140</v>
      </c>
      <c r="H44" s="6">
        <f>'f(x)=kx+d2'!$G$12*Wertetabellen!G44+'f(x)=kx+d2'!$G$13</f>
        <v>-34100</v>
      </c>
    </row>
    <row r="45" spans="4:8" ht="12.75">
      <c r="D45" s="6">
        <v>160</v>
      </c>
      <c r="E45" s="6">
        <f>'f(x)=kx+d2'!$I$8*Wertetabellen!D45+'f(x)=kx+d2'!$I$10</f>
        <v>64400</v>
      </c>
      <c r="F45" s="42"/>
      <c r="G45" s="6">
        <v>160</v>
      </c>
      <c r="H45" s="6">
        <f>'f(x)=kx+d2'!$G$12*Wertetabellen!G45+'f(x)=kx+d2'!$G$13</f>
        <v>-32400</v>
      </c>
    </row>
    <row r="46" spans="4:8" ht="12.75">
      <c r="D46" s="6">
        <v>180</v>
      </c>
      <c r="E46" s="6">
        <f>'f(x)=kx+d2'!$I$8*Wertetabellen!D46+'f(x)=kx+d2'!$I$10</f>
        <v>66700</v>
      </c>
      <c r="F46" s="42"/>
      <c r="G46" s="6">
        <v>180</v>
      </c>
      <c r="H46" s="6">
        <f>'f(x)=kx+d2'!$G$12*Wertetabellen!G46+'f(x)=kx+d2'!$G$13</f>
        <v>-30700</v>
      </c>
    </row>
    <row r="47" spans="4:8" ht="12.75">
      <c r="D47" s="6">
        <v>200</v>
      </c>
      <c r="E47" s="6">
        <f>'f(x)=kx+d2'!$I$8*Wertetabellen!D47+'f(x)=kx+d2'!$I$10</f>
        <v>69000</v>
      </c>
      <c r="F47" s="42"/>
      <c r="G47" s="6">
        <v>200</v>
      </c>
      <c r="H47" s="6">
        <f>'f(x)=kx+d2'!$G$12*Wertetabellen!G47+'f(x)=kx+d2'!$G$13</f>
        <v>-29000</v>
      </c>
    </row>
    <row r="48" spans="4:8" ht="12.75">
      <c r="D48" s="6">
        <v>220</v>
      </c>
      <c r="E48" s="6">
        <f>'f(x)=kx+d2'!$I$8*Wertetabellen!D48+'f(x)=kx+d2'!$I$10</f>
        <v>71300</v>
      </c>
      <c r="F48" s="42"/>
      <c r="G48" s="6">
        <v>220</v>
      </c>
      <c r="H48" s="6">
        <f>'f(x)=kx+d2'!$G$12*Wertetabellen!G48+'f(x)=kx+d2'!$G$13</f>
        <v>-27300</v>
      </c>
    </row>
    <row r="49" spans="4:8" ht="12.75">
      <c r="D49" s="6">
        <v>240</v>
      </c>
      <c r="E49" s="6">
        <f>'f(x)=kx+d2'!$I$8*Wertetabellen!D49+'f(x)=kx+d2'!$I$10</f>
        <v>73600</v>
      </c>
      <c r="G49" s="6">
        <v>240</v>
      </c>
      <c r="H49" s="6">
        <f>'f(x)=kx+d2'!$G$12*Wertetabellen!G49+'f(x)=kx+d2'!$G$13</f>
        <v>-25600</v>
      </c>
    </row>
    <row r="50" spans="4:8" ht="12.75">
      <c r="D50" s="6">
        <v>260</v>
      </c>
      <c r="E50" s="6">
        <f>'f(x)=kx+d2'!$I$8*Wertetabellen!D50+'f(x)=kx+d2'!$I$10</f>
        <v>75900</v>
      </c>
      <c r="G50" s="6">
        <v>260</v>
      </c>
      <c r="H50" s="6">
        <f>'f(x)=kx+d2'!$G$12*Wertetabellen!G50+'f(x)=kx+d2'!$G$13</f>
        <v>-23900</v>
      </c>
    </row>
    <row r="51" spans="4:8" ht="12.75">
      <c r="D51" s="6">
        <v>280</v>
      </c>
      <c r="E51" s="6">
        <f>'f(x)=kx+d2'!$I$8*Wertetabellen!D51+'f(x)=kx+d2'!$I$10</f>
        <v>78200</v>
      </c>
      <c r="G51" s="6">
        <v>280</v>
      </c>
      <c r="H51" s="6">
        <f>'f(x)=kx+d2'!$G$12*Wertetabellen!G51+'f(x)=kx+d2'!$G$13</f>
        <v>-22200</v>
      </c>
    </row>
    <row r="52" spans="4:8" ht="12.75">
      <c r="D52" s="6">
        <v>300</v>
      </c>
      <c r="E52" s="6">
        <f>'f(x)=kx+d2'!$I$8*Wertetabellen!D52+'f(x)=kx+d2'!$I$10</f>
        <v>80500</v>
      </c>
      <c r="G52" s="6">
        <v>300</v>
      </c>
      <c r="H52" s="6">
        <f>'f(x)=kx+d2'!$G$12*Wertetabellen!G52+'f(x)=kx+d2'!$G$13</f>
        <v>-20500</v>
      </c>
    </row>
    <row r="53" spans="4:8" ht="12.75">
      <c r="D53" s="6">
        <v>320</v>
      </c>
      <c r="E53" s="6">
        <f>'f(x)=kx+d2'!$I$8*Wertetabellen!D53+'f(x)=kx+d2'!$I$10</f>
        <v>82800</v>
      </c>
      <c r="G53" s="6">
        <v>320</v>
      </c>
      <c r="H53" s="6">
        <f>'f(x)=kx+d2'!$G$12*Wertetabellen!G53+'f(x)=kx+d2'!$G$13</f>
        <v>-18800</v>
      </c>
    </row>
    <row r="54" spans="4:8" ht="12.75">
      <c r="D54" s="6">
        <v>340</v>
      </c>
      <c r="E54" s="6">
        <f>'f(x)=kx+d2'!$I$8*Wertetabellen!D54+'f(x)=kx+d2'!$I$10</f>
        <v>85100</v>
      </c>
      <c r="G54" s="6">
        <v>340</v>
      </c>
      <c r="H54" s="6">
        <f>'f(x)=kx+d2'!$G$12*Wertetabellen!G54+'f(x)=kx+d2'!$G$13</f>
        <v>-17100</v>
      </c>
    </row>
    <row r="55" spans="4:8" ht="12.75">
      <c r="D55" s="6">
        <v>360</v>
      </c>
      <c r="E55" s="6">
        <f>'f(x)=kx+d2'!$I$8*Wertetabellen!D55+'f(x)=kx+d2'!$I$10</f>
        <v>87400</v>
      </c>
      <c r="G55" s="6">
        <v>360</v>
      </c>
      <c r="H55" s="6">
        <f>'f(x)=kx+d2'!$G$12*Wertetabellen!G55+'f(x)=kx+d2'!$G$13</f>
        <v>-15400</v>
      </c>
    </row>
    <row r="56" spans="4:8" ht="12.75">
      <c r="D56" s="6">
        <v>380</v>
      </c>
      <c r="E56" s="6">
        <f>'f(x)=kx+d2'!$I$8*Wertetabellen!D56+'f(x)=kx+d2'!$I$10</f>
        <v>89700</v>
      </c>
      <c r="G56" s="6">
        <v>380</v>
      </c>
      <c r="H56" s="6">
        <f>'f(x)=kx+d2'!$G$12*Wertetabellen!G56+'f(x)=kx+d2'!$G$13</f>
        <v>-13700</v>
      </c>
    </row>
    <row r="57" spans="4:8" ht="12.75">
      <c r="D57" s="6">
        <v>400</v>
      </c>
      <c r="E57" s="6">
        <f>'f(x)=kx+d2'!$I$8*Wertetabellen!D57+'f(x)=kx+d2'!$I$10</f>
        <v>92000</v>
      </c>
      <c r="G57" s="6">
        <v>400</v>
      </c>
      <c r="H57" s="6">
        <f>'f(x)=kx+d2'!$G$12*Wertetabellen!G57+'f(x)=kx+d2'!$G$13</f>
        <v>-12000</v>
      </c>
    </row>
    <row r="58" spans="4:8" ht="12.75">
      <c r="D58" s="6">
        <v>420</v>
      </c>
      <c r="E58" s="6">
        <f>'f(x)=kx+d2'!$I$8*Wertetabellen!D58+'f(x)=kx+d2'!$I$10</f>
        <v>94300</v>
      </c>
      <c r="G58" s="6">
        <v>420</v>
      </c>
      <c r="H58" s="6">
        <f>'f(x)=kx+d2'!$G$12*Wertetabellen!G58+'f(x)=kx+d2'!$G$13</f>
        <v>-10300</v>
      </c>
    </row>
    <row r="59" spans="4:8" ht="12.75">
      <c r="D59" s="6">
        <v>440</v>
      </c>
      <c r="E59" s="6">
        <f>'f(x)=kx+d2'!$I$8*Wertetabellen!D59+'f(x)=kx+d2'!$I$10</f>
        <v>96600</v>
      </c>
      <c r="G59" s="6">
        <v>440</v>
      </c>
      <c r="H59" s="6">
        <f>'f(x)=kx+d2'!$G$12*Wertetabellen!G59+'f(x)=kx+d2'!$G$13</f>
        <v>-8600</v>
      </c>
    </row>
    <row r="60" spans="4:8" ht="12.75">
      <c r="D60" s="6">
        <v>460</v>
      </c>
      <c r="E60" s="6">
        <f>'f(x)=kx+d2'!$I$8*Wertetabellen!D60+'f(x)=kx+d2'!$I$10</f>
        <v>98900</v>
      </c>
      <c r="G60" s="6">
        <v>460</v>
      </c>
      <c r="H60" s="6">
        <f>'f(x)=kx+d2'!$G$12*Wertetabellen!G60+'f(x)=kx+d2'!$G$13</f>
        <v>-6900</v>
      </c>
    </row>
    <row r="61" spans="4:8" ht="12.75">
      <c r="D61" s="6">
        <v>480</v>
      </c>
      <c r="E61" s="6">
        <f>'f(x)=kx+d2'!$I$8*Wertetabellen!D61+'f(x)=kx+d2'!$I$10</f>
        <v>101200</v>
      </c>
      <c r="G61" s="6">
        <v>480</v>
      </c>
      <c r="H61" s="6">
        <f>'f(x)=kx+d2'!$G$12*Wertetabellen!G61+'f(x)=kx+d2'!$G$13</f>
        <v>-5200</v>
      </c>
    </row>
    <row r="62" spans="4:8" ht="12.75">
      <c r="D62" s="6">
        <v>500</v>
      </c>
      <c r="E62" s="6">
        <f>'f(x)=kx+d2'!$I$8*Wertetabellen!D62+'f(x)=kx+d2'!$I$10</f>
        <v>103500</v>
      </c>
      <c r="G62" s="6">
        <v>500</v>
      </c>
      <c r="H62" s="6">
        <f>'f(x)=kx+d2'!$G$12*Wertetabellen!G62+'f(x)=kx+d2'!$G$13</f>
        <v>-3500</v>
      </c>
    </row>
    <row r="63" spans="4:8" ht="12.75">
      <c r="D63" s="53">
        <v>520</v>
      </c>
      <c r="E63" s="6">
        <f>'f(x)=kx+d2'!$I$8*Wertetabellen!D63+'f(x)=kx+d2'!$I$10</f>
        <v>105800</v>
      </c>
      <c r="G63" s="53">
        <v>520</v>
      </c>
      <c r="H63" s="6">
        <f>'f(x)=kx+d2'!$G$12*Wertetabellen!G63+'f(x)=kx+d2'!$G$13</f>
        <v>-1800</v>
      </c>
    </row>
    <row r="64" spans="4:8" ht="12.75">
      <c r="D64" s="6">
        <v>540</v>
      </c>
      <c r="E64" s="6">
        <f>'f(x)=kx+d2'!$I$8*Wertetabellen!D64+'f(x)=kx+d2'!$I$10</f>
        <v>108100</v>
      </c>
      <c r="G64" s="6">
        <v>540</v>
      </c>
      <c r="H64" s="6">
        <f>'f(x)=kx+d2'!$G$12*Wertetabellen!G64+'f(x)=kx+d2'!$G$13</f>
        <v>-100</v>
      </c>
    </row>
    <row r="65" spans="4:8" ht="12.75">
      <c r="D65" s="53">
        <v>560</v>
      </c>
      <c r="E65" s="6">
        <f>'f(x)=kx+d2'!$I$8*Wertetabellen!D65+'f(x)=kx+d2'!$I$10</f>
        <v>110400</v>
      </c>
      <c r="G65" s="53">
        <v>560</v>
      </c>
      <c r="H65" s="6">
        <f>'f(x)=kx+d2'!$G$12*Wertetabellen!G65+'f(x)=kx+d2'!$G$13</f>
        <v>1600</v>
      </c>
    </row>
    <row r="66" spans="4:8" ht="12.75">
      <c r="D66" s="6">
        <v>580</v>
      </c>
      <c r="E66" s="6">
        <f>'f(x)=kx+d2'!$I$8*Wertetabellen!D66+'f(x)=kx+d2'!$I$10</f>
        <v>112700</v>
      </c>
      <c r="G66" s="6">
        <v>580</v>
      </c>
      <c r="H66" s="6">
        <f>'f(x)=kx+d2'!$G$12*Wertetabellen!G66+'f(x)=kx+d2'!$G$13</f>
        <v>3300</v>
      </c>
    </row>
    <row r="67" spans="4:8" ht="12.75">
      <c r="D67" s="53">
        <v>600</v>
      </c>
      <c r="E67" s="6">
        <f>'f(x)=kx+d2'!$I$8*Wertetabellen!D67+'f(x)=kx+d2'!$I$10</f>
        <v>115000</v>
      </c>
      <c r="G67" s="53">
        <v>600</v>
      </c>
      <c r="H67" s="6">
        <f>'f(x)=kx+d2'!$G$12*Wertetabellen!G67+'f(x)=kx+d2'!$G$13</f>
        <v>5000</v>
      </c>
    </row>
    <row r="68" spans="4:8" ht="12.75">
      <c r="D68" s="6">
        <v>620</v>
      </c>
      <c r="E68" s="6">
        <f>'f(x)=kx+d2'!$I$8*Wertetabellen!D68+'f(x)=kx+d2'!$I$10</f>
        <v>117300</v>
      </c>
      <c r="G68" s="6">
        <v>620</v>
      </c>
      <c r="H68" s="6">
        <f>'f(x)=kx+d2'!$G$12*Wertetabellen!G68+'f(x)=kx+d2'!$G$13</f>
        <v>6700</v>
      </c>
    </row>
    <row r="69" spans="4:8" ht="12.75">
      <c r="D69" s="53">
        <v>640</v>
      </c>
      <c r="E69" s="6">
        <f>'f(x)=kx+d2'!$I$8*Wertetabellen!D69+'f(x)=kx+d2'!$I$10</f>
        <v>119600</v>
      </c>
      <c r="G69" s="53">
        <v>640</v>
      </c>
      <c r="H69" s="6">
        <f>'f(x)=kx+d2'!$G$12*Wertetabellen!G69+'f(x)=kx+d2'!$G$13</f>
        <v>8400</v>
      </c>
    </row>
    <row r="70" spans="4:8" ht="12.75">
      <c r="D70" s="6">
        <v>660</v>
      </c>
      <c r="E70" s="6">
        <f>'f(x)=kx+d2'!$I$8*Wertetabellen!D70+'f(x)=kx+d2'!$I$10</f>
        <v>121900</v>
      </c>
      <c r="G70" s="6">
        <v>660</v>
      </c>
      <c r="H70" s="6">
        <f>'f(x)=kx+d2'!$G$12*Wertetabellen!G70+'f(x)=kx+d2'!$G$13</f>
        <v>10100</v>
      </c>
    </row>
    <row r="71" spans="4:8" ht="12.75">
      <c r="D71" s="53">
        <v>680</v>
      </c>
      <c r="E71" s="6">
        <f>'f(x)=kx+d2'!$I$8*Wertetabellen!D71+'f(x)=kx+d2'!$I$10</f>
        <v>124200</v>
      </c>
      <c r="G71" s="53">
        <v>680</v>
      </c>
      <c r="H71" s="6">
        <f>'f(x)=kx+d2'!$G$12*Wertetabellen!G71+'f(x)=kx+d2'!$G$13</f>
        <v>11800</v>
      </c>
    </row>
    <row r="72" spans="4:8" ht="12.75">
      <c r="D72" s="6">
        <v>700</v>
      </c>
      <c r="E72" s="6">
        <f>'f(x)=kx+d2'!$I$8*Wertetabellen!D72+'f(x)=kx+d2'!$I$10</f>
        <v>126500</v>
      </c>
      <c r="G72" s="6">
        <v>700</v>
      </c>
      <c r="H72" s="6">
        <f>'f(x)=kx+d2'!$G$12*Wertetabellen!G72+'f(x)=kx+d2'!$G$13</f>
        <v>13500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dvAspect="DVASPECT_ICON" shapeId="2204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mannschaft</cp:lastModifiedBy>
  <cp:lastPrinted>2003-01-08T16:58:39Z</cp:lastPrinted>
  <dcterms:created xsi:type="dcterms:W3CDTF">2002-11-19T12:59:54Z</dcterms:created>
  <dcterms:modified xsi:type="dcterms:W3CDTF">2003-07-07T09:53:47Z</dcterms:modified>
  <cp:category/>
  <cp:version/>
  <cp:contentType/>
  <cp:contentStatus/>
</cp:coreProperties>
</file>